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Sheet1!$L$53:$Q$90</definedName>
  </definedNames>
  <calcPr calcId="145621"/>
</workbook>
</file>

<file path=xl/calcChain.xml><?xml version="1.0" encoding="utf-8"?>
<calcChain xmlns="http://schemas.openxmlformats.org/spreadsheetml/2006/main">
  <c r="U57" i="1" l="1"/>
  <c r="T57" i="1"/>
  <c r="T56" i="1"/>
  <c r="U56" i="1"/>
  <c r="T55" i="1"/>
  <c r="U55" i="1"/>
  <c r="U54" i="1"/>
  <c r="T54" i="1"/>
  <c r="N89" i="1"/>
  <c r="M89" i="1"/>
  <c r="Q88" i="1"/>
  <c r="Q87" i="1"/>
  <c r="N87" i="1"/>
  <c r="M87" i="1"/>
  <c r="N85" i="1"/>
  <c r="M85" i="1"/>
  <c r="Q86" i="1"/>
  <c r="N84" i="1"/>
  <c r="M84" i="1"/>
  <c r="N83" i="1"/>
  <c r="Q83" i="1" s="1"/>
  <c r="M83" i="1"/>
  <c r="Q79" i="1"/>
  <c r="Q77" i="1"/>
  <c r="Q78" i="1"/>
  <c r="N73" i="1"/>
  <c r="M73" i="1"/>
  <c r="Q71" i="1"/>
  <c r="Q80" i="1"/>
  <c r="Q81" i="1"/>
  <c r="V70" i="1"/>
  <c r="Z51" i="1"/>
  <c r="Y51" i="1"/>
  <c r="AB47" i="1"/>
  <c r="AB45" i="1"/>
  <c r="AB43" i="1"/>
  <c r="AB48" i="1"/>
  <c r="AB50" i="1"/>
  <c r="AB44" i="1"/>
  <c r="AB46" i="1"/>
  <c r="AB42" i="1"/>
  <c r="T46" i="1"/>
  <c r="S46" i="1"/>
  <c r="V43" i="1"/>
  <c r="V42" i="1"/>
  <c r="V44" i="1"/>
  <c r="N43" i="1"/>
  <c r="M43" i="1"/>
  <c r="AB41" i="1"/>
  <c r="V41" i="1"/>
  <c r="P42" i="1"/>
  <c r="AB49" i="1"/>
  <c r="V45" i="1"/>
  <c r="P41" i="1"/>
  <c r="Z36" i="1"/>
  <c r="Y36" i="1"/>
  <c r="AB34" i="1"/>
  <c r="AB32" i="1"/>
  <c r="N37" i="1"/>
  <c r="M37" i="1"/>
  <c r="P35" i="1"/>
  <c r="P32" i="1"/>
  <c r="V62" i="1"/>
  <c r="V63" i="1"/>
  <c r="V64" i="1"/>
  <c r="V65" i="1"/>
  <c r="V66" i="1"/>
  <c r="V67" i="1"/>
  <c r="V68" i="1"/>
  <c r="V69" i="1"/>
  <c r="V71" i="1"/>
  <c r="V72" i="1"/>
  <c r="V61" i="1"/>
  <c r="Q57" i="1"/>
  <c r="Q58" i="1"/>
  <c r="Q66" i="1"/>
  <c r="Q69" i="1"/>
  <c r="Q72" i="1"/>
  <c r="Q74" i="1"/>
  <c r="Q75" i="1"/>
  <c r="Q76" i="1"/>
  <c r="Q82" i="1"/>
  <c r="P34" i="1"/>
  <c r="P33" i="1"/>
  <c r="P36" i="1"/>
  <c r="V33" i="1"/>
  <c r="V32" i="1"/>
  <c r="AB33" i="1"/>
  <c r="AB35" i="1"/>
  <c r="AB18" i="1"/>
  <c r="AB19" i="1"/>
  <c r="AB20" i="1"/>
  <c r="AB21" i="1"/>
  <c r="AB17" i="1"/>
  <c r="AB4" i="1"/>
  <c r="AB5" i="1"/>
  <c r="AB6" i="1"/>
  <c r="AB7" i="1"/>
  <c r="AB8" i="1"/>
  <c r="AB9" i="1"/>
  <c r="AB10" i="1"/>
  <c r="AB11" i="1"/>
  <c r="AB12" i="1"/>
  <c r="AB13" i="1"/>
  <c r="AB3" i="1"/>
  <c r="V18" i="1"/>
  <c r="V19" i="1"/>
  <c r="V20" i="1"/>
  <c r="V21" i="1"/>
  <c r="V22" i="1"/>
  <c r="V23" i="1"/>
  <c r="V17" i="1"/>
  <c r="P18" i="1"/>
  <c r="P19" i="1"/>
  <c r="P20" i="1"/>
  <c r="P21" i="1"/>
  <c r="P22" i="1"/>
  <c r="P23" i="1"/>
  <c r="P24" i="1"/>
  <c r="P25" i="1"/>
  <c r="P26" i="1"/>
  <c r="P27" i="1"/>
  <c r="P17" i="1"/>
  <c r="V4" i="1"/>
  <c r="V3" i="1"/>
  <c r="P4" i="1"/>
  <c r="P5" i="1"/>
  <c r="P6" i="1"/>
  <c r="P7" i="1"/>
  <c r="P8" i="1"/>
  <c r="P9" i="1"/>
  <c r="P10" i="1"/>
  <c r="P3" i="1"/>
  <c r="P90" i="1"/>
  <c r="T34" i="1"/>
  <c r="S34" i="1"/>
  <c r="N62" i="1"/>
  <c r="M62" i="1"/>
  <c r="N61" i="1"/>
  <c r="M61" i="1"/>
  <c r="N60" i="1"/>
  <c r="M60" i="1"/>
  <c r="N59" i="1"/>
  <c r="M59" i="1"/>
  <c r="N56" i="1"/>
  <c r="M56" i="1"/>
  <c r="N55" i="1"/>
  <c r="M55" i="1"/>
  <c r="N54" i="1"/>
  <c r="M54" i="1"/>
  <c r="Z14" i="1"/>
  <c r="Y14" i="1"/>
  <c r="T5" i="1"/>
  <c r="S5" i="1"/>
  <c r="N11" i="1"/>
  <c r="M11" i="1"/>
  <c r="Z22" i="1"/>
  <c r="Y22" i="1"/>
  <c r="T24" i="1"/>
  <c r="S24" i="1"/>
  <c r="N28" i="1"/>
  <c r="M28" i="1"/>
  <c r="N70" i="1"/>
  <c r="M70" i="1"/>
  <c r="N68" i="1"/>
  <c r="M68" i="1"/>
  <c r="N67" i="1"/>
  <c r="M67" i="1"/>
  <c r="N65" i="1"/>
  <c r="M65" i="1"/>
  <c r="N64" i="1"/>
  <c r="M64" i="1"/>
  <c r="N63" i="1"/>
  <c r="M63" i="1"/>
  <c r="Q84" i="1" l="1"/>
  <c r="Q89" i="1"/>
  <c r="Q85" i="1"/>
  <c r="Q73" i="1"/>
  <c r="Q67" i="1"/>
  <c r="Q70" i="1"/>
  <c r="Q55" i="1"/>
  <c r="Q59" i="1"/>
  <c r="Q61" i="1"/>
  <c r="Q64" i="1"/>
  <c r="Q63" i="1"/>
  <c r="Q65" i="1"/>
  <c r="Q68" i="1"/>
  <c r="Q60" i="1"/>
  <c r="Q62" i="1"/>
  <c r="Q56" i="1"/>
  <c r="N90" i="1"/>
  <c r="M90" i="1"/>
  <c r="Q54" i="1"/>
  <c r="Q90" i="1" l="1"/>
</calcChain>
</file>

<file path=xl/sharedStrings.xml><?xml version="1.0" encoding="utf-8"?>
<sst xmlns="http://schemas.openxmlformats.org/spreadsheetml/2006/main" count="604" uniqueCount="92">
  <si>
    <t>Asking Price</t>
  </si>
  <si>
    <t>Selling Price</t>
  </si>
  <si>
    <t>Date Sold</t>
  </si>
  <si>
    <t>Boats Sold</t>
  </si>
  <si>
    <t>Avg Asking</t>
  </si>
  <si>
    <t>Avg selling</t>
  </si>
  <si>
    <t>Year Sold</t>
  </si>
  <si>
    <t>Overall Average</t>
  </si>
  <si>
    <t>Boat Year</t>
  </si>
  <si>
    <t>Avg Selling</t>
  </si>
  <si>
    <t>All Yrs</t>
  </si>
  <si>
    <t>35'</t>
  </si>
  <si>
    <t>J/105</t>
  </si>
  <si>
    <t>(01/13)</t>
  </si>
  <si>
    <t>(05/13)</t>
  </si>
  <si>
    <t>OH,</t>
  </si>
  <si>
    <t>USA</t>
  </si>
  <si>
    <t>(05/15)</t>
  </si>
  <si>
    <t>(06/15)</t>
  </si>
  <si>
    <t>WA,</t>
  </si>
  <si>
    <t>(02/12)</t>
  </si>
  <si>
    <t>(11/13)</t>
  </si>
  <si>
    <t>SC,</t>
  </si>
  <si>
    <t>(03/13)</t>
  </si>
  <si>
    <t>(08/13)</t>
  </si>
  <si>
    <t>VA,</t>
  </si>
  <si>
    <t>(06/12)</t>
  </si>
  <si>
    <t>(08/12)</t>
  </si>
  <si>
    <t>IL,</t>
  </si>
  <si>
    <t>(08/14)</t>
  </si>
  <si>
    <t>CA,</t>
  </si>
  <si>
    <t>(07/12)</t>
  </si>
  <si>
    <t>(06/13)</t>
  </si>
  <si>
    <t>(09/12)</t>
  </si>
  <si>
    <t>(11/12)</t>
  </si>
  <si>
    <t>NY,</t>
  </si>
  <si>
    <t>(10/12)</t>
  </si>
  <si>
    <t>(07/13)</t>
  </si>
  <si>
    <t>(04/13)</t>
  </si>
  <si>
    <t>(10/13)</t>
  </si>
  <si>
    <t>(04/14)</t>
  </si>
  <si>
    <t>(06/14)</t>
  </si>
  <si>
    <t>(03/15)</t>
  </si>
  <si>
    <t>(07/15)</t>
  </si>
  <si>
    <t>RI,</t>
  </si>
  <si>
    <t>J/Boats</t>
  </si>
  <si>
    <t>(09/13)</t>
  </si>
  <si>
    <t>(05/14)</t>
  </si>
  <si>
    <t>34'</t>
  </si>
  <si>
    <t>MD,</t>
  </si>
  <si>
    <t>(08/07)</t>
  </si>
  <si>
    <t>(12/14)</t>
  </si>
  <si>
    <t>CT,</t>
  </si>
  <si>
    <t>(06/09)</t>
  </si>
  <si>
    <t>(09/11)</t>
  </si>
  <si>
    <t>(01/12)</t>
  </si>
  <si>
    <t>MI,</t>
  </si>
  <si>
    <t>TX,</t>
  </si>
  <si>
    <t>(02/14)</t>
  </si>
  <si>
    <t>(12/12)</t>
  </si>
  <si>
    <t>(04/15)</t>
  </si>
  <si>
    <t>(10/14)</t>
  </si>
  <si>
    <t>(02/13)</t>
  </si>
  <si>
    <t>(06/11)</t>
  </si>
  <si>
    <t>(07/14)</t>
  </si>
  <si>
    <t>(12/13)</t>
  </si>
  <si>
    <t>(03/12)</t>
  </si>
  <si>
    <t>(03/14)</t>
  </si>
  <si>
    <t>Length</t>
  </si>
  <si>
    <t>Mfg</t>
  </si>
  <si>
    <t>Model</t>
  </si>
  <si>
    <t>Year</t>
  </si>
  <si>
    <t>Asking price</t>
  </si>
  <si>
    <t>Sold Price</t>
  </si>
  <si>
    <t>Date Listed</t>
  </si>
  <si>
    <t>Country</t>
  </si>
  <si>
    <t>State</t>
  </si>
  <si>
    <t>Percentage of Asking</t>
  </si>
  <si>
    <t>(05/11)</t>
  </si>
  <si>
    <t>(08/11)</t>
  </si>
  <si>
    <t>(01/14)</t>
  </si>
  <si>
    <t>MA,</t>
  </si>
  <si>
    <t>(07/10)</t>
  </si>
  <si>
    <t>(03/11)</t>
  </si>
  <si>
    <t>(09/10)</t>
  </si>
  <si>
    <t>(10/11)</t>
  </si>
  <si>
    <t>(12/11)</t>
  </si>
  <si>
    <t>(01/15)</t>
  </si>
  <si>
    <t>(08/09)</t>
  </si>
  <si>
    <t>(08/10)</t>
  </si>
  <si>
    <t>(02/11)</t>
  </si>
  <si>
    <t>Data collected by a prospective J/105 owner from Yacht World (September 2015); Sold Price is gross and therefore does not reflect the broker's commission, typically 10%. It does not reflect new boats nor private sales. The J/105 CA does not take responsibility for the accuracy of this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</si>
</sst>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;[Red]&quot;$&quot;#,##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" xfId="0" applyNumberFormat="1" applyBorder="1"/>
    <xf numFmtId="3" fontId="0" fillId="0" borderId="0" xfId="0" applyNumberFormat="1" applyFill="1" applyBorder="1"/>
    <xf numFmtId="6" fontId="0" fillId="0" borderId="0" xfId="0" applyNumberFormat="1"/>
    <xf numFmtId="6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3" xfId="0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Border="1"/>
    <xf numFmtId="0" fontId="0" fillId="0" borderId="2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3" fontId="0" fillId="0" borderId="0" xfId="0" applyNumberFormat="1" applyBorder="1"/>
    <xf numFmtId="17" fontId="0" fillId="0" borderId="0" xfId="0" applyNumberFormat="1" applyBorder="1"/>
    <xf numFmtId="10" fontId="0" fillId="0" borderId="0" xfId="0" applyNumberFormat="1" applyBorder="1"/>
    <xf numFmtId="0" fontId="0" fillId="0" borderId="0" xfId="0" applyFill="1" applyBorder="1" applyAlignment="1">
      <alignment wrapText="1"/>
    </xf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workbookViewId="0"/>
  </sheetViews>
  <sheetFormatPr defaultRowHeight="15" x14ac:dyDescent="0.25"/>
  <cols>
    <col min="1" max="1" width="7" bestFit="1" customWidth="1"/>
    <col min="2" max="2" width="7.42578125" bestFit="1" customWidth="1"/>
    <col min="3" max="3" width="6.7109375" bestFit="1" customWidth="1"/>
    <col min="4" max="4" width="5" bestFit="1" customWidth="1"/>
    <col min="5" max="5" width="11.7109375" bestFit="1" customWidth="1"/>
    <col min="6" max="6" width="10.85546875" bestFit="1" customWidth="1"/>
    <col min="8" max="8" width="9.42578125" bestFit="1" customWidth="1"/>
    <col min="10" max="10" width="8" bestFit="1" customWidth="1"/>
    <col min="11" max="11" width="8" style="13" customWidth="1"/>
    <col min="12" max="12" width="9.28515625" bestFit="1" customWidth="1"/>
    <col min="13" max="13" width="11.7109375" bestFit="1" customWidth="1"/>
    <col min="14" max="14" width="11.85546875" bestFit="1" customWidth="1"/>
    <col min="16" max="16" width="12" customWidth="1"/>
    <col min="17" max="17" width="11.7109375" customWidth="1"/>
    <col min="18" max="18" width="9.28515625" bestFit="1" customWidth="1"/>
    <col min="19" max="19" width="11.7109375" bestFit="1" customWidth="1"/>
    <col min="20" max="20" width="11.85546875" bestFit="1" customWidth="1"/>
    <col min="21" max="21" width="12.140625" customWidth="1"/>
    <col min="22" max="22" width="11.140625" customWidth="1"/>
    <col min="23" max="23" width="10.7109375" customWidth="1"/>
    <col min="24" max="24" width="9.28515625" bestFit="1" customWidth="1"/>
    <col min="25" max="25" width="11.7109375" bestFit="1" customWidth="1"/>
    <col min="26" max="26" width="11.85546875" bestFit="1" customWidth="1"/>
    <col min="27" max="27" width="9.42578125" bestFit="1" customWidth="1"/>
    <col min="28" max="28" width="11" bestFit="1" customWidth="1"/>
  </cols>
  <sheetData>
    <row r="1" spans="1:28" ht="14.45" x14ac:dyDescent="0.35">
      <c r="A1" t="s">
        <v>91</v>
      </c>
    </row>
    <row r="2" spans="1:28" ht="29.1" x14ac:dyDescent="0.35">
      <c r="A2" s="2" t="s">
        <v>68</v>
      </c>
      <c r="B2" s="2" t="s">
        <v>69</v>
      </c>
      <c r="C2" s="2" t="s">
        <v>70</v>
      </c>
      <c r="D2" s="2" t="s">
        <v>71</v>
      </c>
      <c r="E2" s="2" t="s">
        <v>72</v>
      </c>
      <c r="F2" s="2" t="s">
        <v>74</v>
      </c>
      <c r="G2" s="2" t="s">
        <v>73</v>
      </c>
      <c r="H2" s="2" t="s">
        <v>2</v>
      </c>
      <c r="I2" s="2" t="s">
        <v>76</v>
      </c>
      <c r="J2" s="2" t="s">
        <v>75</v>
      </c>
      <c r="L2" s="2" t="s">
        <v>8</v>
      </c>
      <c r="M2" s="2" t="s">
        <v>0</v>
      </c>
      <c r="N2" s="2" t="s">
        <v>1</v>
      </c>
      <c r="O2" s="2" t="s">
        <v>2</v>
      </c>
      <c r="P2" s="17" t="s">
        <v>77</v>
      </c>
      <c r="Q2" s="16"/>
      <c r="R2" s="2" t="s">
        <v>8</v>
      </c>
      <c r="S2" s="2" t="s">
        <v>0</v>
      </c>
      <c r="T2" s="2" t="s">
        <v>1</v>
      </c>
      <c r="U2" s="2" t="s">
        <v>2</v>
      </c>
      <c r="V2" s="17" t="s">
        <v>77</v>
      </c>
      <c r="X2" s="2" t="s">
        <v>8</v>
      </c>
      <c r="Y2" s="2" t="s">
        <v>0</v>
      </c>
      <c r="Z2" s="2" t="s">
        <v>1</v>
      </c>
      <c r="AA2" s="2" t="s">
        <v>2</v>
      </c>
      <c r="AB2" s="17" t="s">
        <v>77</v>
      </c>
    </row>
    <row r="3" spans="1:28" ht="14.45" x14ac:dyDescent="0.35">
      <c r="A3" s="2" t="s">
        <v>11</v>
      </c>
      <c r="B3" s="2" t="s">
        <v>45</v>
      </c>
      <c r="C3" s="2" t="s">
        <v>12</v>
      </c>
      <c r="D3" s="2">
        <v>2003</v>
      </c>
      <c r="E3" s="12">
        <v>112500</v>
      </c>
      <c r="F3" s="2" t="s">
        <v>31</v>
      </c>
      <c r="G3" s="12">
        <v>97000</v>
      </c>
      <c r="H3" s="2" t="s">
        <v>33</v>
      </c>
      <c r="I3" s="2" t="s">
        <v>30</v>
      </c>
      <c r="J3" s="2" t="s">
        <v>16</v>
      </c>
      <c r="L3" s="2">
        <v>2003</v>
      </c>
      <c r="M3" s="9">
        <v>99500</v>
      </c>
      <c r="N3" s="9">
        <v>92000</v>
      </c>
      <c r="O3" s="5">
        <v>41760</v>
      </c>
      <c r="P3" s="18">
        <f t="shared" ref="P3:P10" si="0">N3/M3</f>
        <v>0.92462311557788945</v>
      </c>
      <c r="Q3" s="15"/>
      <c r="R3" s="2">
        <v>2002</v>
      </c>
      <c r="S3" s="9">
        <v>82500</v>
      </c>
      <c r="T3" s="9">
        <v>78000</v>
      </c>
      <c r="U3" s="5">
        <v>42125</v>
      </c>
      <c r="V3" s="18">
        <f>T3/S3</f>
        <v>0.94545454545454544</v>
      </c>
      <c r="W3" s="15"/>
      <c r="X3" s="2">
        <v>2001</v>
      </c>
      <c r="Y3" s="11">
        <v>79000</v>
      </c>
      <c r="Z3" s="11">
        <v>75000</v>
      </c>
      <c r="AA3" s="5">
        <v>42095</v>
      </c>
      <c r="AB3" s="18">
        <f t="shared" ref="AB3:AB13" si="1">Z3/Y3</f>
        <v>0.94936708860759489</v>
      </c>
    </row>
    <row r="4" spans="1:28" ht="14.45" x14ac:dyDescent="0.35">
      <c r="A4" s="2" t="s">
        <v>11</v>
      </c>
      <c r="B4" s="2" t="s">
        <v>45</v>
      </c>
      <c r="C4" s="2" t="s">
        <v>12</v>
      </c>
      <c r="D4" s="2">
        <v>2003</v>
      </c>
      <c r="E4" s="12">
        <v>104900</v>
      </c>
      <c r="F4" s="2" t="s">
        <v>54</v>
      </c>
      <c r="G4" s="12">
        <v>100000</v>
      </c>
      <c r="H4" s="2" t="s">
        <v>55</v>
      </c>
      <c r="I4" s="2" t="s">
        <v>56</v>
      </c>
      <c r="J4" s="2" t="s">
        <v>16</v>
      </c>
      <c r="L4" s="2">
        <v>2003</v>
      </c>
      <c r="M4" s="9">
        <v>92500</v>
      </c>
      <c r="N4" s="9">
        <v>85000</v>
      </c>
      <c r="O4" s="5">
        <v>41760</v>
      </c>
      <c r="P4" s="18">
        <f t="shared" si="0"/>
        <v>0.91891891891891897</v>
      </c>
      <c r="Q4" s="15"/>
      <c r="R4" s="2">
        <v>2002</v>
      </c>
      <c r="S4" s="9">
        <v>99000</v>
      </c>
      <c r="T4" s="9">
        <v>92500</v>
      </c>
      <c r="U4" s="5">
        <v>41913</v>
      </c>
      <c r="V4" s="18">
        <f>T4/S4</f>
        <v>0.93434343434343436</v>
      </c>
      <c r="W4" s="15"/>
      <c r="X4" s="2">
        <v>2001</v>
      </c>
      <c r="Y4" s="11">
        <v>68500</v>
      </c>
      <c r="Z4" s="11">
        <v>65000</v>
      </c>
      <c r="AA4" s="5">
        <v>42095</v>
      </c>
      <c r="AB4" s="18">
        <f t="shared" si="1"/>
        <v>0.94890510948905105</v>
      </c>
    </row>
    <row r="5" spans="1:28" ht="14.45" x14ac:dyDescent="0.35">
      <c r="A5" s="2" t="s">
        <v>11</v>
      </c>
      <c r="B5" s="2" t="s">
        <v>45</v>
      </c>
      <c r="C5" s="2" t="s">
        <v>12</v>
      </c>
      <c r="D5" s="2">
        <v>2003</v>
      </c>
      <c r="E5" s="12">
        <v>99500</v>
      </c>
      <c r="F5" s="2" t="s">
        <v>40</v>
      </c>
      <c r="G5" s="12">
        <v>92000</v>
      </c>
      <c r="H5" s="2" t="s">
        <v>47</v>
      </c>
      <c r="I5" s="2" t="s">
        <v>57</v>
      </c>
      <c r="J5" s="2" t="s">
        <v>16</v>
      </c>
      <c r="L5" s="2">
        <v>2003</v>
      </c>
      <c r="M5" s="9">
        <v>94500</v>
      </c>
      <c r="N5" s="9">
        <v>92500</v>
      </c>
      <c r="O5" s="5">
        <v>41579</v>
      </c>
      <c r="P5" s="18">
        <f t="shared" si="0"/>
        <v>0.97883597883597884</v>
      </c>
      <c r="Q5" s="15"/>
      <c r="S5" s="8">
        <f>AVERAGE(S3:S4)</f>
        <v>90750</v>
      </c>
      <c r="T5" s="8">
        <f>AVERAGE(T3:T4)</f>
        <v>85250</v>
      </c>
      <c r="U5" t="s">
        <v>7</v>
      </c>
      <c r="X5" s="2">
        <v>2001</v>
      </c>
      <c r="Y5" s="11">
        <v>75000</v>
      </c>
      <c r="Z5" s="11">
        <v>74000</v>
      </c>
      <c r="AA5" s="5">
        <v>41974</v>
      </c>
      <c r="AB5" s="18">
        <f t="shared" si="1"/>
        <v>0.98666666666666669</v>
      </c>
    </row>
    <row r="6" spans="1:28" ht="14.45" x14ac:dyDescent="0.35">
      <c r="A6" s="2" t="s">
        <v>11</v>
      </c>
      <c r="B6" s="2" t="s">
        <v>45</v>
      </c>
      <c r="C6" s="2" t="s">
        <v>12</v>
      </c>
      <c r="D6" s="2">
        <v>2003</v>
      </c>
      <c r="E6" s="12">
        <v>92500</v>
      </c>
      <c r="F6" s="2" t="s">
        <v>58</v>
      </c>
      <c r="G6" s="12">
        <v>85000</v>
      </c>
      <c r="H6" s="2" t="s">
        <v>47</v>
      </c>
      <c r="I6" s="2" t="s">
        <v>30</v>
      </c>
      <c r="J6" s="2" t="s">
        <v>16</v>
      </c>
      <c r="L6" s="2">
        <v>2003</v>
      </c>
      <c r="M6" s="9">
        <v>89900</v>
      </c>
      <c r="N6" s="9">
        <v>86000</v>
      </c>
      <c r="O6" s="5">
        <v>41518</v>
      </c>
      <c r="P6" s="18">
        <f t="shared" si="0"/>
        <v>0.95661846496106784</v>
      </c>
      <c r="Q6" s="15"/>
      <c r="X6" s="2">
        <v>2001</v>
      </c>
      <c r="Y6" s="11">
        <v>79500</v>
      </c>
      <c r="Z6" s="11">
        <v>72000</v>
      </c>
      <c r="AA6" s="5">
        <v>41852</v>
      </c>
      <c r="AB6" s="18">
        <f t="shared" si="1"/>
        <v>0.90566037735849059</v>
      </c>
    </row>
    <row r="7" spans="1:28" ht="14.45" x14ac:dyDescent="0.35">
      <c r="A7" s="2" t="s">
        <v>11</v>
      </c>
      <c r="B7" s="2" t="s">
        <v>45</v>
      </c>
      <c r="C7" s="2" t="s">
        <v>12</v>
      </c>
      <c r="D7" s="2">
        <v>2003</v>
      </c>
      <c r="E7" s="12">
        <v>89900</v>
      </c>
      <c r="F7" s="2" t="s">
        <v>32</v>
      </c>
      <c r="G7" s="12">
        <v>86000</v>
      </c>
      <c r="H7" s="2" t="s">
        <v>46</v>
      </c>
      <c r="I7" s="2" t="s">
        <v>57</v>
      </c>
      <c r="J7" s="2" t="s">
        <v>16</v>
      </c>
      <c r="L7" s="2">
        <v>2003</v>
      </c>
      <c r="M7" s="9">
        <v>99000</v>
      </c>
      <c r="N7" s="9">
        <v>85000</v>
      </c>
      <c r="O7" s="5">
        <v>41306</v>
      </c>
      <c r="P7" s="18">
        <f t="shared" si="0"/>
        <v>0.85858585858585856</v>
      </c>
      <c r="Q7" s="15"/>
      <c r="X7" s="2">
        <v>2001</v>
      </c>
      <c r="Y7" s="11">
        <v>89500</v>
      </c>
      <c r="Z7" s="11">
        <v>79000</v>
      </c>
      <c r="AA7" s="5">
        <v>41760</v>
      </c>
      <c r="AB7" s="18">
        <f t="shared" si="1"/>
        <v>0.88268156424581001</v>
      </c>
    </row>
    <row r="8" spans="1:28" ht="14.45" x14ac:dyDescent="0.35">
      <c r="A8" s="2" t="s">
        <v>11</v>
      </c>
      <c r="B8" s="2" t="s">
        <v>45</v>
      </c>
      <c r="C8" s="2" t="s">
        <v>12</v>
      </c>
      <c r="D8" s="2">
        <v>2003</v>
      </c>
      <c r="E8" s="12">
        <v>99000</v>
      </c>
      <c r="F8" s="2" t="s">
        <v>54</v>
      </c>
      <c r="G8" s="12">
        <v>85000</v>
      </c>
      <c r="H8" s="2" t="s">
        <v>62</v>
      </c>
      <c r="I8" s="2" t="s">
        <v>35</v>
      </c>
      <c r="J8" s="2" t="s">
        <v>16</v>
      </c>
      <c r="L8" s="2">
        <v>2003</v>
      </c>
      <c r="M8" s="9">
        <v>85000</v>
      </c>
      <c r="N8" s="9">
        <v>75000</v>
      </c>
      <c r="O8" s="5">
        <v>41244</v>
      </c>
      <c r="P8" s="18">
        <f t="shared" si="0"/>
        <v>0.88235294117647056</v>
      </c>
      <c r="Q8" s="15"/>
      <c r="X8" s="2">
        <v>2001</v>
      </c>
      <c r="Y8" s="11">
        <v>94900</v>
      </c>
      <c r="Z8" s="11">
        <v>85000</v>
      </c>
      <c r="AA8" s="5">
        <v>41730</v>
      </c>
      <c r="AB8" s="18">
        <f t="shared" si="1"/>
        <v>0.89567966280295053</v>
      </c>
    </row>
    <row r="9" spans="1:28" ht="14.45" x14ac:dyDescent="0.35">
      <c r="A9" s="2" t="s">
        <v>11</v>
      </c>
      <c r="B9" s="2" t="s">
        <v>45</v>
      </c>
      <c r="C9" s="2" t="s">
        <v>12</v>
      </c>
      <c r="D9" s="2">
        <v>2003</v>
      </c>
      <c r="E9" s="12">
        <v>85000</v>
      </c>
      <c r="F9" s="2" t="s">
        <v>27</v>
      </c>
      <c r="G9" s="12">
        <v>75000</v>
      </c>
      <c r="H9" s="2" t="s">
        <v>59</v>
      </c>
      <c r="I9" s="2" t="s">
        <v>35</v>
      </c>
      <c r="J9" s="2" t="s">
        <v>16</v>
      </c>
      <c r="L9" s="2">
        <v>2003</v>
      </c>
      <c r="M9" s="9">
        <v>112500</v>
      </c>
      <c r="N9" s="9">
        <v>97000</v>
      </c>
      <c r="O9" s="5">
        <v>41153</v>
      </c>
      <c r="P9" s="18">
        <f t="shared" si="0"/>
        <v>0.86222222222222222</v>
      </c>
      <c r="Q9" s="15"/>
      <c r="X9" s="2">
        <v>2001</v>
      </c>
      <c r="Y9" s="11">
        <v>85000</v>
      </c>
      <c r="Z9" s="11">
        <v>74100</v>
      </c>
      <c r="AA9" s="5">
        <v>41671</v>
      </c>
      <c r="AB9" s="18">
        <f t="shared" si="1"/>
        <v>0.87176470588235289</v>
      </c>
    </row>
    <row r="10" spans="1:28" ht="14.45" x14ac:dyDescent="0.35">
      <c r="A10" s="2" t="s">
        <v>48</v>
      </c>
      <c r="B10" s="2" t="s">
        <v>45</v>
      </c>
      <c r="C10" s="2" t="s">
        <v>12</v>
      </c>
      <c r="D10" s="2">
        <v>2003</v>
      </c>
      <c r="E10" s="12">
        <v>94500</v>
      </c>
      <c r="F10" s="2" t="s">
        <v>46</v>
      </c>
      <c r="G10" s="12">
        <v>92500</v>
      </c>
      <c r="H10" s="2" t="s">
        <v>21</v>
      </c>
      <c r="I10" s="2" t="s">
        <v>56</v>
      </c>
      <c r="J10" s="2" t="s">
        <v>16</v>
      </c>
      <c r="L10" s="2">
        <v>2003</v>
      </c>
      <c r="M10" s="9">
        <v>104900</v>
      </c>
      <c r="N10" s="9">
        <v>100000</v>
      </c>
      <c r="O10" s="5">
        <v>40909</v>
      </c>
      <c r="P10" s="18">
        <f t="shared" si="0"/>
        <v>0.95328884652049573</v>
      </c>
      <c r="Q10" s="15"/>
      <c r="X10" s="2">
        <v>2001</v>
      </c>
      <c r="Y10" s="11">
        <v>95000</v>
      </c>
      <c r="Z10" s="11">
        <v>95000</v>
      </c>
      <c r="AA10" s="5">
        <v>41456</v>
      </c>
      <c r="AB10" s="18">
        <f t="shared" si="1"/>
        <v>1</v>
      </c>
    </row>
    <row r="11" spans="1:28" ht="14.45" x14ac:dyDescent="0.35">
      <c r="A11" s="2" t="s">
        <v>11</v>
      </c>
      <c r="B11" s="2" t="s">
        <v>45</v>
      </c>
      <c r="C11" s="2" t="s">
        <v>12</v>
      </c>
      <c r="D11" s="2">
        <v>2002</v>
      </c>
      <c r="E11" s="12">
        <v>99000</v>
      </c>
      <c r="F11" s="2" t="s">
        <v>24</v>
      </c>
      <c r="G11" s="12">
        <v>92500</v>
      </c>
      <c r="H11" s="2" t="s">
        <v>61</v>
      </c>
      <c r="I11" s="2" t="s">
        <v>30</v>
      </c>
      <c r="J11" s="2" t="s">
        <v>16</v>
      </c>
      <c r="M11" s="8">
        <f>AVERAGE(M3:M10)</f>
        <v>97225</v>
      </c>
      <c r="N11" s="8">
        <f>AVERAGE(N3:N10)</f>
        <v>89062.5</v>
      </c>
      <c r="O11" t="s">
        <v>7</v>
      </c>
      <c r="T11" s="1"/>
      <c r="X11" s="2">
        <v>2001</v>
      </c>
      <c r="Y11" s="11">
        <v>99000</v>
      </c>
      <c r="Z11" s="11">
        <v>95000</v>
      </c>
      <c r="AA11" s="5">
        <v>41275</v>
      </c>
      <c r="AB11" s="18">
        <f t="shared" si="1"/>
        <v>0.95959595959595956</v>
      </c>
    </row>
    <row r="12" spans="1:28" ht="14.45" x14ac:dyDescent="0.35">
      <c r="A12" s="2" t="s">
        <v>48</v>
      </c>
      <c r="B12" s="2" t="s">
        <v>45</v>
      </c>
      <c r="C12" s="2" t="s">
        <v>12</v>
      </c>
      <c r="D12" s="2">
        <v>2002</v>
      </c>
      <c r="E12" s="12">
        <v>82500</v>
      </c>
      <c r="F12" s="2" t="s">
        <v>42</v>
      </c>
      <c r="G12" s="12">
        <v>78000</v>
      </c>
      <c r="H12" s="2" t="s">
        <v>17</v>
      </c>
      <c r="I12" s="2" t="s">
        <v>16</v>
      </c>
      <c r="J12" s="2"/>
      <c r="S12" s="7"/>
      <c r="T12" s="1"/>
      <c r="X12" s="2">
        <v>2001</v>
      </c>
      <c r="Y12" s="11">
        <v>92000</v>
      </c>
      <c r="Z12" s="11">
        <v>82000</v>
      </c>
      <c r="AA12" s="5">
        <v>41091</v>
      </c>
      <c r="AB12" s="18">
        <f t="shared" si="1"/>
        <v>0.89130434782608692</v>
      </c>
    </row>
    <row r="13" spans="1:28" ht="14.45" x14ac:dyDescent="0.35">
      <c r="A13" s="2" t="s">
        <v>11</v>
      </c>
      <c r="B13" s="2" t="s">
        <v>45</v>
      </c>
      <c r="C13" s="2" t="s">
        <v>12</v>
      </c>
      <c r="D13" s="2">
        <v>2001</v>
      </c>
      <c r="E13" s="12">
        <v>99000</v>
      </c>
      <c r="F13" s="2" t="s">
        <v>59</v>
      </c>
      <c r="G13" s="12">
        <v>95000</v>
      </c>
      <c r="H13" s="2" t="s">
        <v>13</v>
      </c>
      <c r="I13" s="2" t="s">
        <v>28</v>
      </c>
      <c r="J13" s="2" t="s">
        <v>16</v>
      </c>
      <c r="X13" s="2">
        <v>2001</v>
      </c>
      <c r="Y13" s="11">
        <v>94500</v>
      </c>
      <c r="Z13" s="11">
        <v>90000</v>
      </c>
      <c r="AA13" s="5">
        <v>41061</v>
      </c>
      <c r="AB13" s="18">
        <f t="shared" si="1"/>
        <v>0.95238095238095233</v>
      </c>
    </row>
    <row r="14" spans="1:28" ht="14.45" x14ac:dyDescent="0.35">
      <c r="A14" s="2" t="s">
        <v>11</v>
      </c>
      <c r="B14" s="2" t="s">
        <v>45</v>
      </c>
      <c r="C14" s="2" t="s">
        <v>12</v>
      </c>
      <c r="D14" s="2">
        <v>2001</v>
      </c>
      <c r="E14" s="12">
        <v>94500</v>
      </c>
      <c r="F14" s="2" t="s">
        <v>20</v>
      </c>
      <c r="G14" s="12">
        <v>90000</v>
      </c>
      <c r="H14" s="2" t="s">
        <v>26</v>
      </c>
      <c r="I14" s="2" t="s">
        <v>19</v>
      </c>
      <c r="J14" s="2" t="s">
        <v>16</v>
      </c>
      <c r="Y14" s="10">
        <f>AVERAGE(Y3:Y13)</f>
        <v>86536.363636363632</v>
      </c>
      <c r="Z14" s="10">
        <f>AVERAGE(Z3:Z13)</f>
        <v>80554.545454545456</v>
      </c>
      <c r="AA14" t="s">
        <v>7</v>
      </c>
    </row>
    <row r="15" spans="1:28" ht="14.45" x14ac:dyDescent="0.35">
      <c r="A15" s="2" t="s">
        <v>11</v>
      </c>
      <c r="B15" s="2" t="s">
        <v>45</v>
      </c>
      <c r="C15" s="2" t="s">
        <v>12</v>
      </c>
      <c r="D15" s="2">
        <v>2001</v>
      </c>
      <c r="E15" s="12">
        <v>92000</v>
      </c>
      <c r="F15" s="2" t="s">
        <v>55</v>
      </c>
      <c r="G15" s="12">
        <v>82000</v>
      </c>
      <c r="H15" s="2" t="s">
        <v>31</v>
      </c>
      <c r="I15" s="2" t="s">
        <v>30</v>
      </c>
      <c r="J15" s="2" t="s">
        <v>16</v>
      </c>
    </row>
    <row r="16" spans="1:28" ht="29.1" x14ac:dyDescent="0.35">
      <c r="A16" s="2" t="s">
        <v>11</v>
      </c>
      <c r="B16" s="2" t="s">
        <v>45</v>
      </c>
      <c r="C16" s="2" t="s">
        <v>12</v>
      </c>
      <c r="D16" s="2">
        <v>2001</v>
      </c>
      <c r="E16" s="12">
        <v>79000</v>
      </c>
      <c r="F16" s="2" t="s">
        <v>42</v>
      </c>
      <c r="G16" s="12">
        <v>75000</v>
      </c>
      <c r="H16" s="2" t="s">
        <v>60</v>
      </c>
      <c r="I16" s="2" t="s">
        <v>19</v>
      </c>
      <c r="J16" s="2" t="s">
        <v>16</v>
      </c>
      <c r="L16" s="2" t="s">
        <v>8</v>
      </c>
      <c r="M16" s="2" t="s">
        <v>0</v>
      </c>
      <c r="N16" s="2" t="s">
        <v>1</v>
      </c>
      <c r="O16" s="2" t="s">
        <v>2</v>
      </c>
      <c r="P16" s="17" t="s">
        <v>77</v>
      </c>
      <c r="R16" s="2" t="s">
        <v>8</v>
      </c>
      <c r="S16" s="2" t="s">
        <v>0</v>
      </c>
      <c r="T16" s="2" t="s">
        <v>1</v>
      </c>
      <c r="U16" s="2" t="s">
        <v>2</v>
      </c>
      <c r="V16" s="17" t="s">
        <v>77</v>
      </c>
      <c r="X16" s="2" t="s">
        <v>8</v>
      </c>
      <c r="Y16" s="2" t="s">
        <v>0</v>
      </c>
      <c r="Z16" s="2" t="s">
        <v>1</v>
      </c>
      <c r="AA16" s="2" t="s">
        <v>2</v>
      </c>
      <c r="AB16" s="17" t="s">
        <v>77</v>
      </c>
    </row>
    <row r="17" spans="1:28" ht="14.45" x14ac:dyDescent="0.35">
      <c r="A17" s="2" t="s">
        <v>11</v>
      </c>
      <c r="B17" s="2" t="s">
        <v>45</v>
      </c>
      <c r="C17" s="2" t="s">
        <v>12</v>
      </c>
      <c r="D17" s="2">
        <v>2001</v>
      </c>
      <c r="E17" s="12">
        <v>75000</v>
      </c>
      <c r="F17" s="2" t="s">
        <v>58</v>
      </c>
      <c r="G17" s="12">
        <v>74000</v>
      </c>
      <c r="H17" s="2" t="s">
        <v>51</v>
      </c>
      <c r="I17" s="2" t="s">
        <v>30</v>
      </c>
      <c r="J17" s="2" t="s">
        <v>16</v>
      </c>
      <c r="L17" s="4">
        <v>2000</v>
      </c>
      <c r="M17" s="3">
        <v>94000</v>
      </c>
      <c r="N17" s="3">
        <v>87000</v>
      </c>
      <c r="O17" s="5">
        <v>42156</v>
      </c>
      <c r="P17" s="18">
        <f t="shared" ref="P17:P27" si="2">N17/M17</f>
        <v>0.92553191489361697</v>
      </c>
      <c r="Q17" s="15"/>
      <c r="R17" s="4">
        <v>1999</v>
      </c>
      <c r="S17" s="3">
        <v>60000</v>
      </c>
      <c r="T17" s="3">
        <v>43000</v>
      </c>
      <c r="U17" s="5">
        <v>42064</v>
      </c>
      <c r="V17" s="18">
        <f t="shared" ref="V17:V23" si="3">T17/S17</f>
        <v>0.71666666666666667</v>
      </c>
      <c r="W17" s="15"/>
      <c r="X17" s="4">
        <v>1998</v>
      </c>
      <c r="Y17" s="3">
        <v>44900</v>
      </c>
      <c r="Z17" s="3">
        <v>35000</v>
      </c>
      <c r="AA17" s="5">
        <v>42186</v>
      </c>
      <c r="AB17" s="18">
        <f>Z17/Y17</f>
        <v>0.77951002227171495</v>
      </c>
    </row>
    <row r="18" spans="1:28" ht="14.45" x14ac:dyDescent="0.35">
      <c r="A18" s="2" t="s">
        <v>11</v>
      </c>
      <c r="B18" s="2" t="s">
        <v>45</v>
      </c>
      <c r="C18" s="2" t="s">
        <v>12</v>
      </c>
      <c r="D18" s="2">
        <v>2001</v>
      </c>
      <c r="E18" s="12">
        <v>68500</v>
      </c>
      <c r="F18" s="2" t="s">
        <v>39</v>
      </c>
      <c r="G18" s="12">
        <v>65000</v>
      </c>
      <c r="H18" s="2" t="s">
        <v>60</v>
      </c>
      <c r="I18" s="2" t="s">
        <v>30</v>
      </c>
      <c r="J18" s="2" t="s">
        <v>16</v>
      </c>
      <c r="L18" s="4">
        <v>2000</v>
      </c>
      <c r="M18" s="3">
        <v>79900</v>
      </c>
      <c r="N18" s="3">
        <v>68500</v>
      </c>
      <c r="O18" s="5">
        <v>42125</v>
      </c>
      <c r="P18" s="18">
        <f t="shared" si="2"/>
        <v>0.85732165206508137</v>
      </c>
      <c r="Q18" s="15"/>
      <c r="R18" s="4">
        <v>1999</v>
      </c>
      <c r="S18" s="3">
        <v>72500</v>
      </c>
      <c r="T18" s="3">
        <v>59500</v>
      </c>
      <c r="U18" s="5">
        <v>41791</v>
      </c>
      <c r="V18" s="18">
        <f t="shared" si="3"/>
        <v>0.82068965517241377</v>
      </c>
      <c r="W18" s="15"/>
      <c r="X18" s="4">
        <v>1998</v>
      </c>
      <c r="Y18" s="3">
        <v>79500</v>
      </c>
      <c r="Z18" s="3">
        <v>74500</v>
      </c>
      <c r="AA18" s="5">
        <v>41974</v>
      </c>
      <c r="AB18" s="18">
        <f t="shared" ref="AB18:AB21" si="4">Z18/Y18</f>
        <v>0.93710691823899372</v>
      </c>
    </row>
    <row r="19" spans="1:28" ht="14.45" x14ac:dyDescent="0.35">
      <c r="A19" s="2" t="s">
        <v>11</v>
      </c>
      <c r="B19" s="2" t="s">
        <v>45</v>
      </c>
      <c r="C19" s="2" t="s">
        <v>12</v>
      </c>
      <c r="D19" s="2">
        <v>2001</v>
      </c>
      <c r="E19" s="12">
        <v>95000</v>
      </c>
      <c r="F19" s="2" t="s">
        <v>63</v>
      </c>
      <c r="G19" s="12">
        <v>95000</v>
      </c>
      <c r="H19" s="2" t="s">
        <v>37</v>
      </c>
      <c r="I19" s="2" t="s">
        <v>35</v>
      </c>
      <c r="J19" s="2" t="s">
        <v>16</v>
      </c>
      <c r="L19" s="4">
        <v>2000</v>
      </c>
      <c r="M19" s="3">
        <v>89000</v>
      </c>
      <c r="N19" s="3">
        <v>83000</v>
      </c>
      <c r="O19" s="5">
        <v>41579</v>
      </c>
      <c r="P19" s="18">
        <f t="shared" si="2"/>
        <v>0.93258426966292129</v>
      </c>
      <c r="Q19" s="15"/>
      <c r="R19" s="4">
        <v>1999</v>
      </c>
      <c r="S19" s="3">
        <v>68000</v>
      </c>
      <c r="T19" s="3">
        <v>59000</v>
      </c>
      <c r="U19" s="5">
        <v>41760</v>
      </c>
      <c r="V19" s="18">
        <f t="shared" si="3"/>
        <v>0.86764705882352944</v>
      </c>
      <c r="W19" s="15"/>
      <c r="X19" s="4">
        <v>1998</v>
      </c>
      <c r="Y19" s="3">
        <v>84900</v>
      </c>
      <c r="Z19" s="3">
        <v>75000</v>
      </c>
      <c r="AA19" s="5">
        <v>41852</v>
      </c>
      <c r="AB19" s="18">
        <f t="shared" si="4"/>
        <v>0.88339222614840984</v>
      </c>
    </row>
    <row r="20" spans="1:28" ht="14.45" x14ac:dyDescent="0.35">
      <c r="A20" s="2" t="s">
        <v>11</v>
      </c>
      <c r="B20" s="2" t="s">
        <v>45</v>
      </c>
      <c r="C20" s="2" t="s">
        <v>12</v>
      </c>
      <c r="D20" s="2">
        <v>2001</v>
      </c>
      <c r="E20" s="12">
        <v>79500</v>
      </c>
      <c r="F20" s="2" t="s">
        <v>64</v>
      </c>
      <c r="G20" s="12">
        <v>72000</v>
      </c>
      <c r="H20" s="2" t="s">
        <v>29</v>
      </c>
      <c r="I20" s="2" t="s">
        <v>52</v>
      </c>
      <c r="J20" s="2" t="s">
        <v>16</v>
      </c>
      <c r="L20" s="4">
        <v>2000</v>
      </c>
      <c r="M20" s="3">
        <v>74900</v>
      </c>
      <c r="N20" s="3">
        <v>67500</v>
      </c>
      <c r="O20" s="5">
        <v>41487</v>
      </c>
      <c r="P20" s="18">
        <f t="shared" si="2"/>
        <v>0.90120160213618161</v>
      </c>
      <c r="Q20" s="15"/>
      <c r="R20" s="4">
        <v>1999</v>
      </c>
      <c r="S20" s="3">
        <v>99500</v>
      </c>
      <c r="T20" s="3">
        <v>69700</v>
      </c>
      <c r="U20" s="5">
        <v>41730</v>
      </c>
      <c r="V20" s="18">
        <f t="shared" si="3"/>
        <v>0.70050251256281404</v>
      </c>
      <c r="W20" s="15"/>
      <c r="X20" s="4">
        <v>1998</v>
      </c>
      <c r="Y20" s="3">
        <v>89000</v>
      </c>
      <c r="Z20" s="3">
        <v>82000</v>
      </c>
      <c r="AA20" s="5">
        <v>41760</v>
      </c>
      <c r="AB20" s="18">
        <f t="shared" si="4"/>
        <v>0.9213483146067416</v>
      </c>
    </row>
    <row r="21" spans="1:28" x14ac:dyDescent="0.25">
      <c r="A21" s="2" t="s">
        <v>11</v>
      </c>
      <c r="B21" s="2" t="s">
        <v>45</v>
      </c>
      <c r="C21" s="2" t="s">
        <v>12</v>
      </c>
      <c r="D21" s="2">
        <v>2001</v>
      </c>
      <c r="E21" s="12">
        <v>94900</v>
      </c>
      <c r="F21" s="2" t="s">
        <v>65</v>
      </c>
      <c r="G21" s="12">
        <v>85000</v>
      </c>
      <c r="H21" s="2" t="s">
        <v>40</v>
      </c>
      <c r="I21" s="2" t="s">
        <v>30</v>
      </c>
      <c r="J21" s="2" t="s">
        <v>16</v>
      </c>
      <c r="L21" s="4">
        <v>2000</v>
      </c>
      <c r="M21" s="3">
        <v>75000</v>
      </c>
      <c r="N21" s="3">
        <v>70000</v>
      </c>
      <c r="O21" s="5">
        <v>41456</v>
      </c>
      <c r="P21" s="18">
        <f t="shared" si="2"/>
        <v>0.93333333333333335</v>
      </c>
      <c r="Q21" s="15"/>
      <c r="R21" s="4">
        <v>1999</v>
      </c>
      <c r="S21" s="3">
        <v>89500</v>
      </c>
      <c r="T21" s="3">
        <v>89000</v>
      </c>
      <c r="U21" s="5">
        <v>41579</v>
      </c>
      <c r="V21" s="18">
        <f t="shared" si="3"/>
        <v>0.994413407821229</v>
      </c>
      <c r="W21" s="15"/>
      <c r="X21" s="4">
        <v>1998</v>
      </c>
      <c r="Y21" s="3">
        <v>69500</v>
      </c>
      <c r="Z21" s="3">
        <v>65000</v>
      </c>
      <c r="AA21" s="5">
        <v>41730</v>
      </c>
      <c r="AB21" s="18">
        <f t="shared" si="4"/>
        <v>0.93525179856115104</v>
      </c>
    </row>
    <row r="22" spans="1:28" x14ac:dyDescent="0.25">
      <c r="A22" s="2" t="s">
        <v>48</v>
      </c>
      <c r="B22" s="2" t="s">
        <v>45</v>
      </c>
      <c r="C22" s="2" t="s">
        <v>12</v>
      </c>
      <c r="D22" s="2">
        <v>2001</v>
      </c>
      <c r="E22" s="12">
        <v>89500</v>
      </c>
      <c r="F22" s="2" t="s">
        <v>21</v>
      </c>
      <c r="G22" s="12">
        <v>79000</v>
      </c>
      <c r="H22" s="2" t="s">
        <v>47</v>
      </c>
      <c r="I22" s="2" t="s">
        <v>56</v>
      </c>
      <c r="J22" s="2" t="s">
        <v>16</v>
      </c>
      <c r="L22" s="4">
        <v>2000</v>
      </c>
      <c r="M22" s="3">
        <v>74900</v>
      </c>
      <c r="N22" s="3">
        <v>64000</v>
      </c>
      <c r="O22" s="5">
        <v>41426</v>
      </c>
      <c r="P22" s="18">
        <f t="shared" si="2"/>
        <v>0.85447263017356478</v>
      </c>
      <c r="Q22" s="15"/>
      <c r="R22" s="4">
        <v>1999</v>
      </c>
      <c r="S22" s="3">
        <v>85000</v>
      </c>
      <c r="T22" s="3">
        <v>76000</v>
      </c>
      <c r="U22" s="5">
        <v>41487</v>
      </c>
      <c r="V22" s="18">
        <f t="shared" si="3"/>
        <v>0.89411764705882357</v>
      </c>
      <c r="W22" s="15"/>
      <c r="Y22" s="1">
        <f>AVERAGE(Y17:Y21)</f>
        <v>73560</v>
      </c>
      <c r="Z22" s="1">
        <f>AVERAGE(Z17:Z21)</f>
        <v>66300</v>
      </c>
      <c r="AA22" t="s">
        <v>7</v>
      </c>
    </row>
    <row r="23" spans="1:28" x14ac:dyDescent="0.25">
      <c r="A23" s="2" t="s">
        <v>48</v>
      </c>
      <c r="B23" s="2" t="s">
        <v>45</v>
      </c>
      <c r="C23" s="2" t="s">
        <v>12</v>
      </c>
      <c r="D23" s="2">
        <v>2001</v>
      </c>
      <c r="E23" s="12">
        <v>85000</v>
      </c>
      <c r="F23" s="2" t="s">
        <v>14</v>
      </c>
      <c r="G23" s="12">
        <v>74100</v>
      </c>
      <c r="H23" s="2" t="s">
        <v>58</v>
      </c>
      <c r="I23" s="2" t="s">
        <v>19</v>
      </c>
      <c r="J23" s="2" t="s">
        <v>16</v>
      </c>
      <c r="L23" s="4">
        <v>2000</v>
      </c>
      <c r="M23" s="3">
        <v>115000</v>
      </c>
      <c r="N23" s="3">
        <v>102000</v>
      </c>
      <c r="O23" s="5">
        <v>41395</v>
      </c>
      <c r="P23" s="18">
        <f t="shared" si="2"/>
        <v>0.88695652173913042</v>
      </c>
      <c r="Q23" s="15"/>
      <c r="R23" s="4">
        <v>1999</v>
      </c>
      <c r="S23" s="3">
        <v>78000</v>
      </c>
      <c r="T23" s="3">
        <v>69363</v>
      </c>
      <c r="U23" s="5">
        <v>41395</v>
      </c>
      <c r="V23" s="18">
        <f t="shared" si="3"/>
        <v>0.88926923076923081</v>
      </c>
      <c r="W23" s="15"/>
    </row>
    <row r="24" spans="1:28" x14ac:dyDescent="0.25">
      <c r="A24" s="2" t="s">
        <v>11</v>
      </c>
      <c r="B24" s="2" t="s">
        <v>45</v>
      </c>
      <c r="C24" s="2" t="s">
        <v>12</v>
      </c>
      <c r="D24" s="2">
        <v>2000</v>
      </c>
      <c r="E24" s="12">
        <v>115000</v>
      </c>
      <c r="F24" s="2" t="s">
        <v>13</v>
      </c>
      <c r="G24" s="12">
        <v>102000</v>
      </c>
      <c r="H24" s="2" t="s">
        <v>14</v>
      </c>
      <c r="I24" s="2" t="s">
        <v>15</v>
      </c>
      <c r="J24" s="2" t="s">
        <v>16</v>
      </c>
      <c r="L24" s="4">
        <v>2000</v>
      </c>
      <c r="M24" s="3">
        <v>65000</v>
      </c>
      <c r="N24" s="3">
        <v>60000</v>
      </c>
      <c r="O24" s="5">
        <v>41365</v>
      </c>
      <c r="P24" s="18">
        <f t="shared" si="2"/>
        <v>0.92307692307692313</v>
      </c>
      <c r="Q24" s="15"/>
      <c r="S24" s="1">
        <f>AVERAGE(S17:S23)</f>
        <v>78928.571428571435</v>
      </c>
      <c r="T24" s="1">
        <f>AVERAGE(T17:T23)</f>
        <v>66509</v>
      </c>
      <c r="U24" t="s">
        <v>7</v>
      </c>
    </row>
    <row r="25" spans="1:28" x14ac:dyDescent="0.25">
      <c r="A25" s="2" t="s">
        <v>11</v>
      </c>
      <c r="B25" s="2" t="s">
        <v>45</v>
      </c>
      <c r="C25" s="2" t="s">
        <v>12</v>
      </c>
      <c r="D25" s="2">
        <v>2000</v>
      </c>
      <c r="E25" s="12">
        <v>94000</v>
      </c>
      <c r="F25" s="2" t="s">
        <v>17</v>
      </c>
      <c r="G25" s="12">
        <v>87000</v>
      </c>
      <c r="H25" s="2" t="s">
        <v>18</v>
      </c>
      <c r="I25" s="2" t="s">
        <v>19</v>
      </c>
      <c r="J25" s="2" t="s">
        <v>16</v>
      </c>
      <c r="L25" s="4">
        <v>2000</v>
      </c>
      <c r="M25" s="3">
        <v>85000</v>
      </c>
      <c r="N25" s="3">
        <v>77500</v>
      </c>
      <c r="O25" s="5">
        <v>41214</v>
      </c>
      <c r="P25" s="18">
        <f t="shared" si="2"/>
        <v>0.91176470588235292</v>
      </c>
      <c r="Q25" s="15"/>
    </row>
    <row r="26" spans="1:28" x14ac:dyDescent="0.25">
      <c r="A26" s="2" t="s">
        <v>11</v>
      </c>
      <c r="B26" s="2" t="s">
        <v>45</v>
      </c>
      <c r="C26" s="2" t="s">
        <v>12</v>
      </c>
      <c r="D26" s="2">
        <v>2000</v>
      </c>
      <c r="E26" s="12">
        <v>89000</v>
      </c>
      <c r="F26" s="2" t="s">
        <v>20</v>
      </c>
      <c r="G26" s="12">
        <v>83000</v>
      </c>
      <c r="H26" s="2" t="s">
        <v>21</v>
      </c>
      <c r="I26" s="2" t="s">
        <v>22</v>
      </c>
      <c r="J26" s="2" t="s">
        <v>16</v>
      </c>
      <c r="L26" s="4">
        <v>2000</v>
      </c>
      <c r="M26" s="3">
        <v>89000</v>
      </c>
      <c r="N26" s="3">
        <v>85000</v>
      </c>
      <c r="O26" s="5">
        <v>41122</v>
      </c>
      <c r="P26" s="18">
        <f t="shared" si="2"/>
        <v>0.9550561797752809</v>
      </c>
      <c r="Q26" s="15"/>
    </row>
    <row r="27" spans="1:28" x14ac:dyDescent="0.25">
      <c r="A27" s="2" t="s">
        <v>11</v>
      </c>
      <c r="B27" s="2" t="s">
        <v>45</v>
      </c>
      <c r="C27" s="2" t="s">
        <v>12</v>
      </c>
      <c r="D27" s="2">
        <v>2000</v>
      </c>
      <c r="E27" s="12">
        <v>74900</v>
      </c>
      <c r="F27" s="2" t="s">
        <v>23</v>
      </c>
      <c r="G27" s="12">
        <v>67500</v>
      </c>
      <c r="H27" s="2" t="s">
        <v>24</v>
      </c>
      <c r="I27" s="2" t="s">
        <v>25</v>
      </c>
      <c r="J27" s="2" t="s">
        <v>16</v>
      </c>
      <c r="L27" s="4">
        <v>2000</v>
      </c>
      <c r="M27" s="3">
        <v>92000</v>
      </c>
      <c r="N27" s="3">
        <v>78500</v>
      </c>
      <c r="O27" s="5">
        <v>40940</v>
      </c>
      <c r="P27" s="18">
        <f t="shared" si="2"/>
        <v>0.85326086956521741</v>
      </c>
      <c r="Q27" s="15"/>
    </row>
    <row r="28" spans="1:28" x14ac:dyDescent="0.25">
      <c r="A28" s="2" t="s">
        <v>11</v>
      </c>
      <c r="B28" s="2" t="s">
        <v>45</v>
      </c>
      <c r="C28" s="2" t="s">
        <v>12</v>
      </c>
      <c r="D28" s="2">
        <v>2000</v>
      </c>
      <c r="E28" s="12">
        <v>79900</v>
      </c>
      <c r="F28" s="2" t="s">
        <v>29</v>
      </c>
      <c r="G28" s="12">
        <v>68500</v>
      </c>
      <c r="H28" s="2" t="s">
        <v>17</v>
      </c>
      <c r="I28" s="2" t="s">
        <v>30</v>
      </c>
      <c r="J28" s="2" t="s">
        <v>16</v>
      </c>
      <c r="M28" s="1">
        <f>AVERAGE(M17:M27)</f>
        <v>84881.818181818177</v>
      </c>
      <c r="N28" s="1">
        <f>AVERAGE(N17:N27)</f>
        <v>76636.363636363632</v>
      </c>
      <c r="O28" t="s">
        <v>7</v>
      </c>
    </row>
    <row r="29" spans="1:28" x14ac:dyDescent="0.25">
      <c r="A29" s="2" t="s">
        <v>11</v>
      </c>
      <c r="B29" s="2" t="s">
        <v>45</v>
      </c>
      <c r="C29" s="2" t="s">
        <v>12</v>
      </c>
      <c r="D29" s="2">
        <v>2000</v>
      </c>
      <c r="E29" s="12">
        <v>74900</v>
      </c>
      <c r="F29" s="2" t="s">
        <v>31</v>
      </c>
      <c r="G29" s="12">
        <v>64000</v>
      </c>
      <c r="H29" s="2" t="s">
        <v>32</v>
      </c>
      <c r="I29" s="2" t="s">
        <v>30</v>
      </c>
      <c r="J29" s="2" t="s">
        <v>16</v>
      </c>
    </row>
    <row r="30" spans="1:28" x14ac:dyDescent="0.25">
      <c r="A30" s="2" t="s">
        <v>11</v>
      </c>
      <c r="B30" s="2" t="s">
        <v>45</v>
      </c>
      <c r="C30" s="2" t="s">
        <v>12</v>
      </c>
      <c r="D30" s="2">
        <v>2000</v>
      </c>
      <c r="E30" s="12">
        <v>85000</v>
      </c>
      <c r="F30" s="2" t="s">
        <v>33</v>
      </c>
      <c r="G30" s="12">
        <v>77500</v>
      </c>
      <c r="H30" s="2" t="s">
        <v>34</v>
      </c>
      <c r="I30" s="2" t="s">
        <v>35</v>
      </c>
      <c r="J30" s="2" t="s">
        <v>16</v>
      </c>
    </row>
    <row r="31" spans="1:28" ht="30" x14ac:dyDescent="0.25">
      <c r="A31" s="2" t="s">
        <v>11</v>
      </c>
      <c r="B31" s="2" t="s">
        <v>45</v>
      </c>
      <c r="C31" s="2" t="s">
        <v>12</v>
      </c>
      <c r="D31" s="2">
        <v>2000</v>
      </c>
      <c r="E31" s="12">
        <v>75000</v>
      </c>
      <c r="F31" s="2" t="s">
        <v>36</v>
      </c>
      <c r="G31" s="12">
        <v>70000</v>
      </c>
      <c r="H31" s="2" t="s">
        <v>37</v>
      </c>
      <c r="I31" s="2" t="s">
        <v>35</v>
      </c>
      <c r="J31" s="2" t="s">
        <v>16</v>
      </c>
      <c r="L31" s="2" t="s">
        <v>8</v>
      </c>
      <c r="M31" s="2" t="s">
        <v>0</v>
      </c>
      <c r="N31" s="2" t="s">
        <v>1</v>
      </c>
      <c r="O31" s="2" t="s">
        <v>2</v>
      </c>
      <c r="P31" s="17" t="s">
        <v>77</v>
      </c>
      <c r="R31" s="2" t="s">
        <v>8</v>
      </c>
      <c r="S31" s="2" t="s">
        <v>0</v>
      </c>
      <c r="T31" s="2" t="s">
        <v>1</v>
      </c>
      <c r="U31" s="2" t="s">
        <v>2</v>
      </c>
      <c r="V31" s="17" t="s">
        <v>77</v>
      </c>
      <c r="X31" s="2" t="s">
        <v>8</v>
      </c>
      <c r="Y31" s="2" t="s">
        <v>0</v>
      </c>
      <c r="Z31" s="2" t="s">
        <v>1</v>
      </c>
      <c r="AA31" s="2" t="s">
        <v>2</v>
      </c>
      <c r="AB31" s="17" t="s">
        <v>77</v>
      </c>
    </row>
    <row r="32" spans="1:28" x14ac:dyDescent="0.25">
      <c r="A32" s="2" t="s">
        <v>11</v>
      </c>
      <c r="B32" s="2" t="s">
        <v>45</v>
      </c>
      <c r="C32" s="2" t="s">
        <v>12</v>
      </c>
      <c r="D32" s="2">
        <v>2000</v>
      </c>
      <c r="E32" s="12">
        <v>65000</v>
      </c>
      <c r="F32" s="2" t="s">
        <v>36</v>
      </c>
      <c r="G32" s="12">
        <v>60000</v>
      </c>
      <c r="H32" s="2" t="s">
        <v>38</v>
      </c>
      <c r="I32" s="2" t="s">
        <v>35</v>
      </c>
      <c r="J32" s="2" t="s">
        <v>16</v>
      </c>
      <c r="L32" s="23">
        <v>1997</v>
      </c>
      <c r="M32" s="12">
        <v>59500</v>
      </c>
      <c r="N32" s="12">
        <v>55000</v>
      </c>
      <c r="O32" s="5">
        <v>42186</v>
      </c>
      <c r="P32" s="18">
        <f>N32/M32</f>
        <v>0.92436974789915971</v>
      </c>
      <c r="R32" s="2">
        <v>1996</v>
      </c>
      <c r="S32" s="3">
        <v>89000</v>
      </c>
      <c r="T32" s="3">
        <v>85500</v>
      </c>
      <c r="U32" s="5">
        <v>41821</v>
      </c>
      <c r="V32" s="18">
        <f>T32/S32</f>
        <v>0.9606741573033708</v>
      </c>
      <c r="X32" s="2">
        <v>1995</v>
      </c>
      <c r="Y32" s="12">
        <v>79900</v>
      </c>
      <c r="Z32" s="12">
        <v>70000</v>
      </c>
      <c r="AA32" s="5">
        <v>42156</v>
      </c>
      <c r="AB32" s="18">
        <f>Z32/Y32</f>
        <v>0.87609511889862324</v>
      </c>
    </row>
    <row r="33" spans="1:28" x14ac:dyDescent="0.25">
      <c r="A33" s="2" t="s">
        <v>11</v>
      </c>
      <c r="B33" s="2" t="s">
        <v>45</v>
      </c>
      <c r="C33" s="2" t="s">
        <v>12</v>
      </c>
      <c r="D33" s="2">
        <v>2000</v>
      </c>
      <c r="E33" s="12">
        <v>92000</v>
      </c>
      <c r="F33" s="2" t="s">
        <v>20</v>
      </c>
      <c r="G33" s="12">
        <v>78500</v>
      </c>
      <c r="H33" s="2" t="s">
        <v>20</v>
      </c>
      <c r="I33" s="2" t="s">
        <v>30</v>
      </c>
      <c r="J33" s="2" t="s">
        <v>16</v>
      </c>
      <c r="L33" s="2">
        <v>1997</v>
      </c>
      <c r="M33" s="12">
        <v>59500</v>
      </c>
      <c r="N33" s="12">
        <v>53000</v>
      </c>
      <c r="O33" s="5">
        <v>41699</v>
      </c>
      <c r="P33" s="18">
        <f>N33/M33</f>
        <v>0.89075630252100846</v>
      </c>
      <c r="R33" s="2">
        <v>1996</v>
      </c>
      <c r="S33" s="3">
        <v>74000</v>
      </c>
      <c r="T33" s="3">
        <v>73000</v>
      </c>
      <c r="U33" s="5">
        <v>41791</v>
      </c>
      <c r="V33" s="18">
        <f>T33/S33</f>
        <v>0.98648648648648651</v>
      </c>
      <c r="X33" s="2">
        <v>1995</v>
      </c>
      <c r="Y33" s="12">
        <v>65000</v>
      </c>
      <c r="Z33" s="12">
        <v>60000</v>
      </c>
      <c r="AA33" s="5">
        <v>41974</v>
      </c>
      <c r="AB33" s="18">
        <f>Z33/Y33</f>
        <v>0.92307692307692313</v>
      </c>
    </row>
    <row r="34" spans="1:28" x14ac:dyDescent="0.25">
      <c r="A34" s="2" t="s">
        <v>48</v>
      </c>
      <c r="B34" s="2" t="s">
        <v>45</v>
      </c>
      <c r="C34" s="2" t="s">
        <v>12</v>
      </c>
      <c r="D34" s="2">
        <v>2000</v>
      </c>
      <c r="E34" s="12">
        <v>89000</v>
      </c>
      <c r="F34" s="2" t="s">
        <v>53</v>
      </c>
      <c r="G34" s="12">
        <v>85000</v>
      </c>
      <c r="H34" s="2" t="s">
        <v>27</v>
      </c>
      <c r="I34" s="2" t="s">
        <v>30</v>
      </c>
      <c r="J34" s="2" t="s">
        <v>16</v>
      </c>
      <c r="L34" s="2">
        <v>1997</v>
      </c>
      <c r="M34" s="12">
        <v>84000</v>
      </c>
      <c r="N34" s="12">
        <v>80000</v>
      </c>
      <c r="O34" s="5">
        <v>41334</v>
      </c>
      <c r="P34" s="18">
        <f>N34/M34</f>
        <v>0.95238095238095233</v>
      </c>
      <c r="S34" s="1">
        <f>AVERAGE(S32:S33)</f>
        <v>81500</v>
      </c>
      <c r="T34" s="1">
        <f>AVERAGE(T32:T33)</f>
        <v>79250</v>
      </c>
      <c r="U34" t="s">
        <v>7</v>
      </c>
      <c r="X34" s="2">
        <v>1995</v>
      </c>
      <c r="Y34" s="12">
        <v>73000</v>
      </c>
      <c r="Z34" s="12">
        <v>71300</v>
      </c>
      <c r="AA34" s="5">
        <v>41487</v>
      </c>
      <c r="AB34" s="18">
        <f>Z34/Y34</f>
        <v>0.97671232876712333</v>
      </c>
    </row>
    <row r="35" spans="1:28" x14ac:dyDescent="0.25">
      <c r="A35" s="2" t="s">
        <v>11</v>
      </c>
      <c r="B35" s="2" t="s">
        <v>45</v>
      </c>
      <c r="C35" s="2" t="s">
        <v>12</v>
      </c>
      <c r="D35" s="2">
        <v>1999</v>
      </c>
      <c r="E35" s="12">
        <v>89500</v>
      </c>
      <c r="F35" s="2" t="s">
        <v>26</v>
      </c>
      <c r="G35" s="12">
        <v>89000</v>
      </c>
      <c r="H35" s="2" t="s">
        <v>27</v>
      </c>
      <c r="I35" s="2" t="s">
        <v>28</v>
      </c>
      <c r="J35" s="2" t="s">
        <v>16</v>
      </c>
      <c r="L35" s="23">
        <v>1997</v>
      </c>
      <c r="M35" s="12">
        <v>69900</v>
      </c>
      <c r="N35" s="12">
        <v>60000</v>
      </c>
      <c r="O35" s="5">
        <v>41334</v>
      </c>
      <c r="P35" s="18">
        <f>N35/M35</f>
        <v>0.85836909871244638</v>
      </c>
      <c r="X35" s="2">
        <v>1995</v>
      </c>
      <c r="Y35" s="12">
        <v>89000</v>
      </c>
      <c r="Z35" s="12">
        <v>75000</v>
      </c>
      <c r="AA35" s="5">
        <v>40603</v>
      </c>
      <c r="AB35" s="18">
        <f>Z35/Y35</f>
        <v>0.84269662921348309</v>
      </c>
    </row>
    <row r="36" spans="1:28" x14ac:dyDescent="0.25">
      <c r="A36" s="2" t="s">
        <v>11</v>
      </c>
      <c r="B36" s="2" t="s">
        <v>45</v>
      </c>
      <c r="C36" s="2" t="s">
        <v>12</v>
      </c>
      <c r="D36" s="2">
        <v>1999</v>
      </c>
      <c r="E36" s="12">
        <v>78000</v>
      </c>
      <c r="F36" s="2" t="s">
        <v>36</v>
      </c>
      <c r="G36" s="12">
        <v>69363</v>
      </c>
      <c r="H36" s="2" t="s">
        <v>14</v>
      </c>
      <c r="I36" s="2" t="s">
        <v>35</v>
      </c>
      <c r="J36" s="2" t="s">
        <v>16</v>
      </c>
      <c r="L36" s="2">
        <v>1997</v>
      </c>
      <c r="M36" s="12">
        <v>69900</v>
      </c>
      <c r="N36" s="12">
        <v>60000</v>
      </c>
      <c r="O36" s="5">
        <v>41122</v>
      </c>
      <c r="P36" s="18">
        <f>N36/M36</f>
        <v>0.85836909871244638</v>
      </c>
      <c r="Y36" s="22">
        <f>AVERAGE(Y32:Y35)</f>
        <v>76725</v>
      </c>
      <c r="Z36" s="22">
        <f>AVERAGE(Z32:Z35)</f>
        <v>69075</v>
      </c>
      <c r="AA36" t="s">
        <v>7</v>
      </c>
    </row>
    <row r="37" spans="1:28" x14ac:dyDescent="0.25">
      <c r="A37" s="2" t="s">
        <v>11</v>
      </c>
      <c r="B37" s="2" t="s">
        <v>45</v>
      </c>
      <c r="C37" s="2" t="s">
        <v>12</v>
      </c>
      <c r="D37" s="2">
        <v>1999</v>
      </c>
      <c r="E37" s="12">
        <v>99500</v>
      </c>
      <c r="F37" s="2" t="s">
        <v>39</v>
      </c>
      <c r="G37" s="12">
        <v>69700</v>
      </c>
      <c r="H37" s="2" t="s">
        <v>40</v>
      </c>
      <c r="I37" s="2" t="s">
        <v>35</v>
      </c>
      <c r="J37" s="2" t="s">
        <v>16</v>
      </c>
      <c r="M37" s="22">
        <f>AVERAGE(M32:M36)</f>
        <v>68560</v>
      </c>
      <c r="N37" s="22">
        <f>AVERAGE(N32:N36)</f>
        <v>61600</v>
      </c>
      <c r="O37" t="s">
        <v>7</v>
      </c>
    </row>
    <row r="38" spans="1:28" x14ac:dyDescent="0.25">
      <c r="A38" s="2" t="s">
        <v>11</v>
      </c>
      <c r="B38" s="2" t="s">
        <v>45</v>
      </c>
      <c r="C38" s="2" t="s">
        <v>12</v>
      </c>
      <c r="D38" s="2">
        <v>1999</v>
      </c>
      <c r="E38" s="12">
        <v>72500</v>
      </c>
      <c r="F38" s="2" t="s">
        <v>24</v>
      </c>
      <c r="G38" s="12">
        <v>59500</v>
      </c>
      <c r="H38" s="2" t="s">
        <v>41</v>
      </c>
      <c r="I38" s="2" t="s">
        <v>35</v>
      </c>
      <c r="J38" s="2" t="s">
        <v>16</v>
      </c>
    </row>
    <row r="39" spans="1:28" x14ac:dyDescent="0.25">
      <c r="A39" s="2" t="s">
        <v>11</v>
      </c>
      <c r="B39" s="2" t="s">
        <v>45</v>
      </c>
      <c r="C39" s="2" t="s">
        <v>12</v>
      </c>
      <c r="D39" s="2">
        <v>1999</v>
      </c>
      <c r="E39" s="12">
        <v>60000</v>
      </c>
      <c r="F39" s="2" t="s">
        <v>29</v>
      </c>
      <c r="G39" s="12">
        <v>43000</v>
      </c>
      <c r="H39" s="2" t="s">
        <v>42</v>
      </c>
      <c r="I39" s="2" t="s">
        <v>35</v>
      </c>
      <c r="J39" s="2" t="s">
        <v>16</v>
      </c>
    </row>
    <row r="40" spans="1:28" ht="30" x14ac:dyDescent="0.25">
      <c r="A40" s="2" t="s">
        <v>48</v>
      </c>
      <c r="B40" s="2" t="s">
        <v>45</v>
      </c>
      <c r="C40" s="2" t="s">
        <v>12</v>
      </c>
      <c r="D40" s="2">
        <v>1999</v>
      </c>
      <c r="E40" s="12">
        <v>85000</v>
      </c>
      <c r="F40" s="2" t="s">
        <v>13</v>
      </c>
      <c r="G40" s="12">
        <v>76000</v>
      </c>
      <c r="H40" s="2" t="s">
        <v>24</v>
      </c>
      <c r="I40" s="2" t="s">
        <v>49</v>
      </c>
      <c r="J40" s="2" t="s">
        <v>16</v>
      </c>
      <c r="L40" s="2" t="s">
        <v>8</v>
      </c>
      <c r="M40" s="2" t="s">
        <v>0</v>
      </c>
      <c r="N40" s="2" t="s">
        <v>1</v>
      </c>
      <c r="O40" s="2" t="s">
        <v>2</v>
      </c>
      <c r="P40" s="17" t="s">
        <v>77</v>
      </c>
      <c r="R40" s="2" t="s">
        <v>8</v>
      </c>
      <c r="S40" s="2" t="s">
        <v>0</v>
      </c>
      <c r="T40" s="2" t="s">
        <v>1</v>
      </c>
      <c r="U40" s="2" t="s">
        <v>2</v>
      </c>
      <c r="V40" s="17" t="s">
        <v>77</v>
      </c>
      <c r="X40" s="2" t="s">
        <v>8</v>
      </c>
      <c r="Y40" s="2" t="s">
        <v>0</v>
      </c>
      <c r="Z40" s="2" t="s">
        <v>1</v>
      </c>
      <c r="AA40" s="2" t="s">
        <v>2</v>
      </c>
      <c r="AB40" s="17" t="s">
        <v>77</v>
      </c>
    </row>
    <row r="41" spans="1:28" x14ac:dyDescent="0.25">
      <c r="A41" s="2" t="s">
        <v>48</v>
      </c>
      <c r="B41" s="2" t="s">
        <v>45</v>
      </c>
      <c r="C41" s="2" t="s">
        <v>12</v>
      </c>
      <c r="D41" s="2">
        <v>1999</v>
      </c>
      <c r="E41" s="12">
        <v>68000</v>
      </c>
      <c r="F41" s="2" t="s">
        <v>50</v>
      </c>
      <c r="G41" s="12">
        <v>59000</v>
      </c>
      <c r="H41" s="2" t="s">
        <v>47</v>
      </c>
      <c r="I41" s="2" t="s">
        <v>19</v>
      </c>
      <c r="J41" s="2" t="s">
        <v>16</v>
      </c>
      <c r="L41" s="2">
        <v>1994</v>
      </c>
      <c r="M41" s="12">
        <v>35000</v>
      </c>
      <c r="N41" s="12">
        <v>35000</v>
      </c>
      <c r="O41" s="5">
        <v>42125</v>
      </c>
      <c r="P41" s="18">
        <f>N41/M41</f>
        <v>1</v>
      </c>
      <c r="R41" s="2">
        <v>1993</v>
      </c>
      <c r="S41" s="12">
        <v>66000</v>
      </c>
      <c r="T41" s="12">
        <v>66000</v>
      </c>
      <c r="U41" s="5">
        <v>41671</v>
      </c>
      <c r="V41" s="18">
        <f t="shared" ref="V41:V45" si="5">T41/S41</f>
        <v>1</v>
      </c>
      <c r="X41" s="2">
        <v>1992</v>
      </c>
      <c r="Y41" s="12">
        <v>39500</v>
      </c>
      <c r="Z41" s="12">
        <v>35000</v>
      </c>
      <c r="AA41" s="5">
        <v>42186</v>
      </c>
      <c r="AB41" s="18">
        <f t="shared" ref="AB41:AB50" si="6">Z41/Y41</f>
        <v>0.88607594936708856</v>
      </c>
    </row>
    <row r="42" spans="1:28" x14ac:dyDescent="0.25">
      <c r="A42" s="2" t="s">
        <v>11</v>
      </c>
      <c r="B42" s="2" t="s">
        <v>45</v>
      </c>
      <c r="C42" s="2" t="s">
        <v>12</v>
      </c>
      <c r="D42" s="2">
        <v>1998</v>
      </c>
      <c r="E42" s="12">
        <v>44900</v>
      </c>
      <c r="F42" s="2" t="s">
        <v>29</v>
      </c>
      <c r="G42" s="12">
        <v>35000</v>
      </c>
      <c r="H42" s="2" t="s">
        <v>43</v>
      </c>
      <c r="I42" s="2" t="s">
        <v>44</v>
      </c>
      <c r="J42" s="2" t="s">
        <v>16</v>
      </c>
      <c r="L42" s="2">
        <v>1994</v>
      </c>
      <c r="M42" s="12">
        <v>69000</v>
      </c>
      <c r="N42" s="12">
        <v>60000</v>
      </c>
      <c r="O42" s="5">
        <v>40756</v>
      </c>
      <c r="P42" s="18">
        <f>N42/M42</f>
        <v>0.86956521739130432</v>
      </c>
      <c r="R42" s="2">
        <v>1993</v>
      </c>
      <c r="S42" s="12">
        <v>74000</v>
      </c>
      <c r="T42" s="12">
        <v>60000</v>
      </c>
      <c r="U42" s="5">
        <v>41334</v>
      </c>
      <c r="V42" s="18">
        <f t="shared" si="5"/>
        <v>0.81081081081081086</v>
      </c>
      <c r="X42" s="2">
        <v>1992</v>
      </c>
      <c r="Y42" s="12">
        <v>44500</v>
      </c>
      <c r="Z42" s="12">
        <v>42000</v>
      </c>
      <c r="AA42" s="5">
        <v>42156</v>
      </c>
      <c r="AB42" s="18">
        <f t="shared" si="6"/>
        <v>0.9438202247191011</v>
      </c>
    </row>
    <row r="43" spans="1:28" x14ac:dyDescent="0.25">
      <c r="A43" s="2" t="s">
        <v>11</v>
      </c>
      <c r="B43" s="2" t="s">
        <v>45</v>
      </c>
      <c r="C43" s="2" t="s">
        <v>12</v>
      </c>
      <c r="D43" s="2">
        <v>1998</v>
      </c>
      <c r="E43" s="12">
        <v>89000</v>
      </c>
      <c r="F43" s="2" t="s">
        <v>46</v>
      </c>
      <c r="G43" s="12">
        <v>82000</v>
      </c>
      <c r="H43" s="2" t="s">
        <v>47</v>
      </c>
      <c r="I43" s="2" t="s">
        <v>30</v>
      </c>
      <c r="J43" s="2" t="s">
        <v>16</v>
      </c>
      <c r="L43" s="13"/>
      <c r="M43" s="28">
        <f>AVERAGE(M41:M42)</f>
        <v>52000</v>
      </c>
      <c r="N43" s="28">
        <f>AVERAGE(N41:N42)</f>
        <v>47500</v>
      </c>
      <c r="O43" t="s">
        <v>7</v>
      </c>
      <c r="P43" s="26"/>
      <c r="R43" s="2">
        <v>1993</v>
      </c>
      <c r="S43" s="12">
        <v>69500</v>
      </c>
      <c r="T43" s="12">
        <v>63500</v>
      </c>
      <c r="U43" s="5">
        <v>41275</v>
      </c>
      <c r="V43" s="18">
        <f t="shared" si="5"/>
        <v>0.91366906474820142</v>
      </c>
      <c r="X43" s="2">
        <v>1992</v>
      </c>
      <c r="Y43" s="12">
        <v>79900</v>
      </c>
      <c r="Z43" s="12">
        <v>75000</v>
      </c>
      <c r="AA43" s="5">
        <v>42125</v>
      </c>
      <c r="AB43" s="18">
        <f t="shared" si="6"/>
        <v>0.93867334167709637</v>
      </c>
    </row>
    <row r="44" spans="1:28" x14ac:dyDescent="0.25">
      <c r="A44" s="2" t="s">
        <v>11</v>
      </c>
      <c r="B44" s="2" t="s">
        <v>45</v>
      </c>
      <c r="C44" s="2" t="s">
        <v>12</v>
      </c>
      <c r="D44" s="2">
        <v>1998</v>
      </c>
      <c r="E44" s="12">
        <v>84900</v>
      </c>
      <c r="F44" s="2" t="s">
        <v>47</v>
      </c>
      <c r="G44" s="12">
        <v>75000</v>
      </c>
      <c r="H44" s="2" t="s">
        <v>29</v>
      </c>
      <c r="I44" s="2" t="s">
        <v>30</v>
      </c>
      <c r="J44" s="2" t="s">
        <v>16</v>
      </c>
      <c r="M44" s="1"/>
      <c r="N44" s="1"/>
      <c r="R44" s="2">
        <v>1993</v>
      </c>
      <c r="S44" s="12">
        <v>79000</v>
      </c>
      <c r="T44" s="12">
        <v>68000</v>
      </c>
      <c r="U44" s="5">
        <v>41214</v>
      </c>
      <c r="V44" s="18">
        <f t="shared" si="5"/>
        <v>0.86075949367088611</v>
      </c>
      <c r="X44" s="2">
        <v>1992</v>
      </c>
      <c r="Y44" s="12">
        <v>60000</v>
      </c>
      <c r="Z44" s="12">
        <v>50000</v>
      </c>
      <c r="AA44" s="5">
        <v>42095</v>
      </c>
      <c r="AB44" s="18">
        <f t="shared" si="6"/>
        <v>0.83333333333333337</v>
      </c>
    </row>
    <row r="45" spans="1:28" x14ac:dyDescent="0.25">
      <c r="A45" s="2" t="s">
        <v>48</v>
      </c>
      <c r="B45" s="2" t="s">
        <v>45</v>
      </c>
      <c r="C45" s="2" t="s">
        <v>12</v>
      </c>
      <c r="D45" s="2">
        <v>1998</v>
      </c>
      <c r="E45" s="12">
        <v>79500</v>
      </c>
      <c r="F45" s="2" t="s">
        <v>46</v>
      </c>
      <c r="G45" s="12">
        <v>74500</v>
      </c>
      <c r="H45" s="2" t="s">
        <v>51</v>
      </c>
      <c r="I45" s="2" t="s">
        <v>52</v>
      </c>
      <c r="J45" s="2" t="s">
        <v>16</v>
      </c>
      <c r="R45" s="2">
        <v>1993</v>
      </c>
      <c r="S45" s="12">
        <v>49900</v>
      </c>
      <c r="T45" s="12">
        <v>45000</v>
      </c>
      <c r="U45" s="5">
        <v>41091</v>
      </c>
      <c r="V45" s="18">
        <f t="shared" si="5"/>
        <v>0.90180360721442887</v>
      </c>
      <c r="X45" s="2">
        <v>1992</v>
      </c>
      <c r="Y45" s="12">
        <v>80000</v>
      </c>
      <c r="Z45" s="12">
        <v>80000</v>
      </c>
      <c r="AA45" s="5">
        <v>41821</v>
      </c>
      <c r="AB45" s="18">
        <f t="shared" si="6"/>
        <v>1</v>
      </c>
    </row>
    <row r="46" spans="1:28" x14ac:dyDescent="0.25">
      <c r="A46" s="2" t="s">
        <v>48</v>
      </c>
      <c r="B46" s="2" t="s">
        <v>45</v>
      </c>
      <c r="C46" s="2" t="s">
        <v>12</v>
      </c>
      <c r="D46" s="2">
        <v>1998</v>
      </c>
      <c r="E46" s="12">
        <v>69500</v>
      </c>
      <c r="F46" s="2" t="s">
        <v>27</v>
      </c>
      <c r="G46" s="12">
        <v>65000</v>
      </c>
      <c r="H46" s="2" t="s">
        <v>40</v>
      </c>
      <c r="I46" s="2" t="s">
        <v>49</v>
      </c>
      <c r="J46" s="2" t="s">
        <v>16</v>
      </c>
      <c r="L46" s="13"/>
      <c r="M46" s="13"/>
      <c r="N46" s="13"/>
      <c r="O46" s="13"/>
      <c r="P46" s="27"/>
      <c r="Q46" s="13"/>
      <c r="R46" s="13"/>
      <c r="S46" s="28">
        <f>AVERAGE(S41:S45)</f>
        <v>67680</v>
      </c>
      <c r="T46" s="28">
        <f>AVERAGE(T41:T45)</f>
        <v>60500</v>
      </c>
      <c r="U46" t="s">
        <v>7</v>
      </c>
      <c r="V46" s="26"/>
      <c r="W46" s="13"/>
      <c r="X46" s="2">
        <v>1992</v>
      </c>
      <c r="Y46" s="12">
        <v>54900</v>
      </c>
      <c r="Z46" s="12">
        <v>50000</v>
      </c>
      <c r="AA46" s="5">
        <v>41456</v>
      </c>
      <c r="AB46" s="18">
        <f t="shared" si="6"/>
        <v>0.91074681238615662</v>
      </c>
    </row>
    <row r="47" spans="1:28" x14ac:dyDescent="0.25">
      <c r="A47" s="2" t="s">
        <v>11</v>
      </c>
      <c r="B47" s="2" t="s">
        <v>45</v>
      </c>
      <c r="C47" s="2" t="s">
        <v>12</v>
      </c>
      <c r="D47" s="2">
        <v>1997</v>
      </c>
      <c r="E47" s="12">
        <v>59950</v>
      </c>
      <c r="F47" s="2" t="s">
        <v>80</v>
      </c>
      <c r="G47" s="12">
        <v>55000</v>
      </c>
      <c r="H47" s="2" t="s">
        <v>43</v>
      </c>
      <c r="I47" s="2" t="s">
        <v>81</v>
      </c>
      <c r="J47" s="2" t="s">
        <v>16</v>
      </c>
      <c r="L47" s="13"/>
      <c r="M47" s="28"/>
      <c r="N47" s="28"/>
      <c r="O47" s="25"/>
      <c r="P47" s="26"/>
      <c r="Q47" s="13"/>
      <c r="R47" s="13"/>
      <c r="S47" s="24"/>
      <c r="T47" s="24"/>
      <c r="U47" s="13"/>
      <c r="V47" s="13"/>
      <c r="W47" s="13"/>
      <c r="X47" s="2">
        <v>1992</v>
      </c>
      <c r="Y47" s="12">
        <v>58500</v>
      </c>
      <c r="Z47" s="12">
        <v>40000</v>
      </c>
      <c r="AA47" s="5">
        <v>41426</v>
      </c>
      <c r="AB47" s="18">
        <f t="shared" si="6"/>
        <v>0.68376068376068377</v>
      </c>
    </row>
    <row r="48" spans="1:28" x14ac:dyDescent="0.25">
      <c r="A48" s="2" t="s">
        <v>11</v>
      </c>
      <c r="B48" s="2" t="s">
        <v>45</v>
      </c>
      <c r="C48" s="2" t="s">
        <v>12</v>
      </c>
      <c r="D48" s="2">
        <v>1997</v>
      </c>
      <c r="E48" s="12">
        <v>69900</v>
      </c>
      <c r="F48" s="2" t="s">
        <v>66</v>
      </c>
      <c r="G48" s="12">
        <v>60000</v>
      </c>
      <c r="H48" s="2" t="s">
        <v>27</v>
      </c>
      <c r="I48" s="2" t="s">
        <v>15</v>
      </c>
      <c r="J48" s="2" t="s">
        <v>16</v>
      </c>
      <c r="L48" s="13"/>
      <c r="M48" s="28"/>
      <c r="N48" s="28"/>
      <c r="O48" s="25"/>
      <c r="P48" s="26"/>
      <c r="Q48" s="13"/>
      <c r="R48" s="13"/>
      <c r="S48" s="13"/>
      <c r="T48" s="13"/>
      <c r="U48" s="13"/>
      <c r="V48" s="13"/>
      <c r="W48" s="13"/>
      <c r="X48" s="2">
        <v>1992</v>
      </c>
      <c r="Y48" s="12">
        <v>59500</v>
      </c>
      <c r="Z48" s="12">
        <v>59500</v>
      </c>
      <c r="AA48" s="5">
        <v>41061</v>
      </c>
      <c r="AB48" s="18">
        <f t="shared" si="6"/>
        <v>1</v>
      </c>
    </row>
    <row r="49" spans="1:28" x14ac:dyDescent="0.25">
      <c r="A49" s="2" t="s">
        <v>48</v>
      </c>
      <c r="B49" s="2" t="s">
        <v>45</v>
      </c>
      <c r="C49" s="2" t="s">
        <v>12</v>
      </c>
      <c r="D49" s="2">
        <v>1997</v>
      </c>
      <c r="E49" s="12">
        <v>84000</v>
      </c>
      <c r="F49" s="2" t="s">
        <v>62</v>
      </c>
      <c r="G49" s="12">
        <v>80000</v>
      </c>
      <c r="H49" s="2" t="s">
        <v>23</v>
      </c>
      <c r="I49" s="2" t="s">
        <v>30</v>
      </c>
      <c r="J49" s="2" t="s">
        <v>16</v>
      </c>
      <c r="L49" s="13"/>
      <c r="M49" s="24"/>
      <c r="N49" s="24"/>
      <c r="O49" s="13"/>
      <c r="P49" s="26"/>
      <c r="Q49" s="13"/>
      <c r="W49" s="13"/>
      <c r="X49" s="2">
        <v>1992</v>
      </c>
      <c r="Y49" s="12">
        <v>65000</v>
      </c>
      <c r="Z49" s="12">
        <v>50000</v>
      </c>
      <c r="AA49" s="5">
        <v>40817</v>
      </c>
      <c r="AB49" s="18">
        <f t="shared" si="6"/>
        <v>0.76923076923076927</v>
      </c>
    </row>
    <row r="50" spans="1:28" x14ac:dyDescent="0.25">
      <c r="A50" s="2" t="s">
        <v>48</v>
      </c>
      <c r="B50" s="2" t="s">
        <v>45</v>
      </c>
      <c r="C50" s="2" t="s">
        <v>12</v>
      </c>
      <c r="D50" s="2">
        <v>1997</v>
      </c>
      <c r="E50" s="12">
        <v>59500</v>
      </c>
      <c r="F50" s="2" t="s">
        <v>20</v>
      </c>
      <c r="G50" s="12">
        <v>53000</v>
      </c>
      <c r="H50" s="2" t="s">
        <v>67</v>
      </c>
      <c r="I50" s="2" t="s">
        <v>49</v>
      </c>
      <c r="J50" s="2" t="s">
        <v>16</v>
      </c>
      <c r="L50" s="13"/>
      <c r="M50" s="24"/>
      <c r="N50" s="24"/>
      <c r="O50" s="13"/>
      <c r="P50" s="13"/>
      <c r="Q50" s="13"/>
      <c r="X50" s="2">
        <v>1992</v>
      </c>
      <c r="Y50" s="12">
        <v>75000</v>
      </c>
      <c r="Z50" s="12">
        <v>60000</v>
      </c>
      <c r="AA50" s="5">
        <v>40575</v>
      </c>
      <c r="AB50" s="18">
        <f t="shared" si="6"/>
        <v>0.8</v>
      </c>
    </row>
    <row r="51" spans="1:28" x14ac:dyDescent="0.25">
      <c r="A51" s="2" t="s">
        <v>11</v>
      </c>
      <c r="B51" s="2" t="s">
        <v>45</v>
      </c>
      <c r="C51" s="2" t="s">
        <v>12</v>
      </c>
      <c r="D51" s="2">
        <v>1997</v>
      </c>
      <c r="E51" s="12">
        <v>69900</v>
      </c>
      <c r="F51" s="2" t="s">
        <v>66</v>
      </c>
      <c r="G51" s="12">
        <v>60000</v>
      </c>
      <c r="H51" s="2" t="s">
        <v>27</v>
      </c>
      <c r="I51" s="2" t="s">
        <v>15</v>
      </c>
      <c r="J51" s="2" t="s">
        <v>16</v>
      </c>
      <c r="L51" s="13"/>
      <c r="M51" s="13"/>
      <c r="N51" s="13"/>
      <c r="O51" s="13"/>
      <c r="P51" s="13"/>
      <c r="Q51" s="13"/>
      <c r="X51" s="13"/>
      <c r="Y51" s="28">
        <f>AVERAGE(Y41:Y50)</f>
        <v>61680</v>
      </c>
      <c r="Z51" s="28">
        <f>AVERAGE(Z41:Z50)</f>
        <v>54150</v>
      </c>
      <c r="AA51" t="s">
        <v>7</v>
      </c>
      <c r="AB51" s="13"/>
    </row>
    <row r="52" spans="1:28" x14ac:dyDescent="0.25">
      <c r="A52" s="2" t="s">
        <v>11</v>
      </c>
      <c r="B52" s="2" t="s">
        <v>45</v>
      </c>
      <c r="C52" s="2" t="s">
        <v>12</v>
      </c>
      <c r="D52" s="2">
        <v>1996</v>
      </c>
      <c r="E52" s="12">
        <v>89000</v>
      </c>
      <c r="F52" s="2" t="s">
        <v>47</v>
      </c>
      <c r="G52" s="12">
        <v>85500</v>
      </c>
      <c r="H52" s="2" t="s">
        <v>64</v>
      </c>
      <c r="I52" s="2" t="s">
        <v>30</v>
      </c>
      <c r="J52" s="2" t="s">
        <v>16</v>
      </c>
      <c r="Y52" s="22"/>
      <c r="Z52" s="22"/>
    </row>
    <row r="53" spans="1:28" ht="30" x14ac:dyDescent="0.25">
      <c r="A53" s="2" t="s">
        <v>48</v>
      </c>
      <c r="B53" s="2" t="s">
        <v>45</v>
      </c>
      <c r="C53" s="2" t="s">
        <v>12</v>
      </c>
      <c r="D53" s="2">
        <v>1996</v>
      </c>
      <c r="E53" s="12">
        <v>74000</v>
      </c>
      <c r="F53" s="2" t="s">
        <v>46</v>
      </c>
      <c r="G53" s="12">
        <v>73000</v>
      </c>
      <c r="H53" s="2" t="s">
        <v>41</v>
      </c>
      <c r="I53" s="2" t="s">
        <v>28</v>
      </c>
      <c r="J53" s="2" t="s">
        <v>16</v>
      </c>
      <c r="L53" s="2" t="s">
        <v>8</v>
      </c>
      <c r="M53" s="2" t="s">
        <v>4</v>
      </c>
      <c r="N53" s="2" t="s">
        <v>5</v>
      </c>
      <c r="O53" s="5" t="s">
        <v>6</v>
      </c>
      <c r="P53" s="2" t="s">
        <v>3</v>
      </c>
      <c r="Q53" s="17" t="s">
        <v>77</v>
      </c>
      <c r="S53" s="2" t="s">
        <v>8</v>
      </c>
      <c r="T53" s="2" t="s">
        <v>4</v>
      </c>
      <c r="U53" s="2" t="s">
        <v>9</v>
      </c>
      <c r="V53" s="2" t="s">
        <v>6</v>
      </c>
      <c r="W53" s="21" t="s">
        <v>3</v>
      </c>
    </row>
    <row r="54" spans="1:28" x14ac:dyDescent="0.25">
      <c r="A54" s="2" t="s">
        <v>11</v>
      </c>
      <c r="B54" s="2" t="s">
        <v>45</v>
      </c>
      <c r="C54" s="2" t="s">
        <v>12</v>
      </c>
      <c r="D54" s="2">
        <v>1995</v>
      </c>
      <c r="E54" s="12">
        <v>89000</v>
      </c>
      <c r="F54" s="2" t="s">
        <v>82</v>
      </c>
      <c r="G54" s="12">
        <v>75000</v>
      </c>
      <c r="H54" s="2" t="s">
        <v>83</v>
      </c>
      <c r="I54" s="2" t="s">
        <v>30</v>
      </c>
      <c r="J54" s="2" t="s">
        <v>16</v>
      </c>
      <c r="L54" s="4">
        <v>2003</v>
      </c>
      <c r="M54" s="9">
        <f>AVERAGE(M3:M4)</f>
        <v>96000</v>
      </c>
      <c r="N54" s="9">
        <f>AVERAGE(N3:N4)</f>
        <v>88500</v>
      </c>
      <c r="O54" s="6">
        <v>2014</v>
      </c>
      <c r="P54" s="19">
        <v>2</v>
      </c>
      <c r="Q54" s="18">
        <f>N54/M54</f>
        <v>0.921875</v>
      </c>
      <c r="S54" s="2" t="s">
        <v>10</v>
      </c>
      <c r="T54" s="3">
        <f>AVERAGE(E12,E16,E25,E28,E39,E42,E47,E57,E58,E66,E69,E72,E74)</f>
        <v>64542.307692307695</v>
      </c>
      <c r="U54" s="3">
        <f>AVERAGE(G12,G16,G18,G28,G25,G39,G42,G47,G57,G66,G69,G72,G74)</f>
        <v>59884.615384615383</v>
      </c>
      <c r="V54" s="2">
        <v>2015</v>
      </c>
      <c r="W54" s="4">
        <v>14</v>
      </c>
    </row>
    <row r="55" spans="1:28" x14ac:dyDescent="0.25">
      <c r="A55" s="2" t="s">
        <v>11</v>
      </c>
      <c r="B55" s="2" t="s">
        <v>45</v>
      </c>
      <c r="C55" s="2" t="s">
        <v>12</v>
      </c>
      <c r="D55" s="2">
        <v>1995</v>
      </c>
      <c r="E55" s="12">
        <v>65000</v>
      </c>
      <c r="F55" s="2" t="s">
        <v>37</v>
      </c>
      <c r="G55" s="12">
        <v>60000</v>
      </c>
      <c r="H55" s="2" t="s">
        <v>51</v>
      </c>
      <c r="I55" s="2" t="s">
        <v>30</v>
      </c>
      <c r="J55" s="2" t="s">
        <v>16</v>
      </c>
      <c r="L55" s="4">
        <v>2003</v>
      </c>
      <c r="M55" s="9">
        <f>AVERAGE(M5:M7)</f>
        <v>94466.666666666672</v>
      </c>
      <c r="N55" s="9">
        <f>AVERAGE(N5:N7)</f>
        <v>87833.333333333328</v>
      </c>
      <c r="O55" s="6">
        <v>2013</v>
      </c>
      <c r="P55" s="19">
        <v>3</v>
      </c>
      <c r="Q55" s="18">
        <f t="shared" ref="Q55:Q90" si="7">N55/M55</f>
        <v>0.92978122794636542</v>
      </c>
      <c r="S55" s="2" t="s">
        <v>10</v>
      </c>
      <c r="T55" s="3">
        <f>AVERAGE(E5,E6,E11,E17,E20,E21,E22,E23,E37,E38,E41,E43,E44,E45,E46,E50,E52,E53,E55,E61,E68)</f>
        <v>81490.476190476184</v>
      </c>
      <c r="U55" s="3">
        <f>AVERAGE(G5,G6,G11,G17,G20,G21,G22,G23,G37,G38,G41,G43,G44,G45,G46,G50,G52,G53,G55,G61,G68)</f>
        <v>74085.71428571429</v>
      </c>
      <c r="V55" s="2">
        <v>2014</v>
      </c>
      <c r="W55" s="4">
        <v>20</v>
      </c>
    </row>
    <row r="56" spans="1:28" x14ac:dyDescent="0.25">
      <c r="A56" s="2" t="s">
        <v>11</v>
      </c>
      <c r="B56" s="2" t="s">
        <v>45</v>
      </c>
      <c r="C56" s="2" t="s">
        <v>12</v>
      </c>
      <c r="D56" s="2">
        <v>1995</v>
      </c>
      <c r="E56" s="12">
        <v>73000</v>
      </c>
      <c r="F56" s="2" t="s">
        <v>23</v>
      </c>
      <c r="G56" s="12">
        <v>71300</v>
      </c>
      <c r="H56" s="2" t="s">
        <v>24</v>
      </c>
      <c r="I56" s="2" t="s">
        <v>30</v>
      </c>
      <c r="J56" s="2" t="s">
        <v>16</v>
      </c>
      <c r="L56" s="4">
        <v>2003</v>
      </c>
      <c r="M56" s="9">
        <f>AVERAGE(M8:M10)</f>
        <v>100800</v>
      </c>
      <c r="N56" s="9">
        <f>AVERAGE(N8:N10)</f>
        <v>90666.666666666672</v>
      </c>
      <c r="O56" s="6">
        <v>2012</v>
      </c>
      <c r="P56" s="19">
        <v>3</v>
      </c>
      <c r="Q56" s="18">
        <f t="shared" si="7"/>
        <v>0.89947089947089953</v>
      </c>
      <c r="S56" s="2" t="s">
        <v>10</v>
      </c>
      <c r="T56" s="3">
        <f>AVERAGE(E7,E8,E10,E13,E19,E24,E26,E27,E29,E31,E32,E36,E40,E49,E56,E63,E64,E67,E73)</f>
        <v>81478.947368421053</v>
      </c>
      <c r="U56" s="3">
        <f>AVERAGE(G7,G8,G10,G13,G19,G24,G26,G27,G29,G31,G32,G36,G40,G49,G56,G63,G64,G67,G73)</f>
        <v>74219.105263157893</v>
      </c>
      <c r="V56" s="2">
        <v>2013</v>
      </c>
      <c r="W56" s="4">
        <v>19</v>
      </c>
    </row>
    <row r="57" spans="1:28" x14ac:dyDescent="0.25">
      <c r="A57" s="2" t="s">
        <v>48</v>
      </c>
      <c r="B57" s="2" t="s">
        <v>45</v>
      </c>
      <c r="C57" s="2" t="s">
        <v>12</v>
      </c>
      <c r="D57" s="2">
        <v>1995</v>
      </c>
      <c r="E57" s="12">
        <v>79900</v>
      </c>
      <c r="F57" s="2" t="s">
        <v>88</v>
      </c>
      <c r="G57" s="12">
        <v>70000</v>
      </c>
      <c r="H57" s="2" t="s">
        <v>18</v>
      </c>
      <c r="I57" s="2" t="s">
        <v>28</v>
      </c>
      <c r="J57" s="2" t="s">
        <v>16</v>
      </c>
      <c r="L57" s="4">
        <v>2002</v>
      </c>
      <c r="M57" s="9">
        <v>82500</v>
      </c>
      <c r="N57" s="9">
        <v>78000</v>
      </c>
      <c r="O57" s="6">
        <v>2015</v>
      </c>
      <c r="P57" s="19">
        <v>1</v>
      </c>
      <c r="Q57" s="18">
        <f t="shared" si="7"/>
        <v>0.94545454545454544</v>
      </c>
      <c r="S57" s="2" t="s">
        <v>10</v>
      </c>
      <c r="T57" s="3">
        <f>AVERAGE(E3,E4,E9,E14,E15,E30,E33,E34,E35,E48,E51,E60,E62,E70)</f>
        <v>83757.142857142855</v>
      </c>
      <c r="U57" s="3">
        <f>AVERAGE(G3,G4,G9,G14,G15,G30,G33,G34,G35,G48,G51,G60,G62,G70)</f>
        <v>76178.571428571435</v>
      </c>
      <c r="V57" s="2">
        <v>2012</v>
      </c>
      <c r="W57" s="21">
        <v>14</v>
      </c>
    </row>
    <row r="58" spans="1:28" x14ac:dyDescent="0.25">
      <c r="A58" s="2" t="s">
        <v>11</v>
      </c>
      <c r="B58" s="2" t="s">
        <v>45</v>
      </c>
      <c r="C58" s="2" t="s">
        <v>12</v>
      </c>
      <c r="D58" s="2">
        <v>1994</v>
      </c>
      <c r="E58" s="12">
        <v>35000</v>
      </c>
      <c r="F58" s="2" t="s">
        <v>40</v>
      </c>
      <c r="G58" s="12">
        <v>35000</v>
      </c>
      <c r="H58" s="2" t="s">
        <v>17</v>
      </c>
      <c r="I58" s="2" t="s">
        <v>19</v>
      </c>
      <c r="J58" s="2" t="s">
        <v>16</v>
      </c>
      <c r="L58" s="4">
        <v>2002</v>
      </c>
      <c r="M58" s="9">
        <v>99000</v>
      </c>
      <c r="N58" s="9">
        <v>92500</v>
      </c>
      <c r="O58" s="6">
        <v>2014</v>
      </c>
      <c r="P58" s="19">
        <v>1</v>
      </c>
      <c r="Q58" s="18">
        <f t="shared" si="7"/>
        <v>0.93434343434343436</v>
      </c>
    </row>
    <row r="59" spans="1:28" x14ac:dyDescent="0.25">
      <c r="A59" s="2" t="s">
        <v>11</v>
      </c>
      <c r="B59" s="2" t="s">
        <v>45</v>
      </c>
      <c r="C59" s="2" t="s">
        <v>12</v>
      </c>
      <c r="D59" s="2">
        <v>1994</v>
      </c>
      <c r="E59" s="12">
        <v>69000</v>
      </c>
      <c r="F59" s="2" t="s">
        <v>78</v>
      </c>
      <c r="G59" s="12">
        <v>60000</v>
      </c>
      <c r="H59" s="2" t="s">
        <v>79</v>
      </c>
      <c r="I59" s="2" t="s">
        <v>30</v>
      </c>
      <c r="J59" s="2" t="s">
        <v>16</v>
      </c>
      <c r="L59" s="4">
        <v>2001</v>
      </c>
      <c r="M59" s="11">
        <f>AVERAGE(Y3:Y4)</f>
        <v>73750</v>
      </c>
      <c r="N59" s="11">
        <f>AVERAGE(Z3:Z4)</f>
        <v>70000</v>
      </c>
      <c r="O59" s="6">
        <v>2015</v>
      </c>
      <c r="P59" s="19">
        <v>2</v>
      </c>
      <c r="Q59" s="18">
        <f t="shared" si="7"/>
        <v>0.94915254237288138</v>
      </c>
    </row>
    <row r="60" spans="1:28" ht="30" x14ac:dyDescent="0.25">
      <c r="A60" s="2" t="s">
        <v>11</v>
      </c>
      <c r="B60" s="2" t="s">
        <v>45</v>
      </c>
      <c r="C60" s="2" t="s">
        <v>12</v>
      </c>
      <c r="D60" s="2">
        <v>1993</v>
      </c>
      <c r="E60" s="12">
        <v>49900</v>
      </c>
      <c r="F60" s="2" t="s">
        <v>79</v>
      </c>
      <c r="G60" s="12">
        <v>45000</v>
      </c>
      <c r="H60" s="2" t="s">
        <v>31</v>
      </c>
      <c r="I60" s="2" t="s">
        <v>35</v>
      </c>
      <c r="J60" s="2" t="s">
        <v>16</v>
      </c>
      <c r="L60" s="4">
        <v>2001</v>
      </c>
      <c r="M60" s="9">
        <f>AVERAGE(Y5:Y8)</f>
        <v>84725</v>
      </c>
      <c r="N60" s="11">
        <f>AVERAGE(Z5:Z9)</f>
        <v>76820</v>
      </c>
      <c r="O60" s="6">
        <v>2014</v>
      </c>
      <c r="P60" s="19">
        <v>5</v>
      </c>
      <c r="Q60" s="18">
        <f t="shared" si="7"/>
        <v>0.90669814104455593</v>
      </c>
      <c r="S60" s="2" t="s">
        <v>8</v>
      </c>
      <c r="T60" s="2" t="s">
        <v>0</v>
      </c>
      <c r="U60" s="2" t="s">
        <v>1</v>
      </c>
      <c r="V60" s="17" t="s">
        <v>77</v>
      </c>
    </row>
    <row r="61" spans="1:28" x14ac:dyDescent="0.25">
      <c r="A61" s="2" t="s">
        <v>11</v>
      </c>
      <c r="B61" s="2" t="s">
        <v>45</v>
      </c>
      <c r="C61" s="2" t="s">
        <v>12</v>
      </c>
      <c r="D61" s="2">
        <v>1993</v>
      </c>
      <c r="E61" s="12">
        <v>66000</v>
      </c>
      <c r="F61" s="2" t="s">
        <v>46</v>
      </c>
      <c r="G61" s="12">
        <v>66000</v>
      </c>
      <c r="H61" s="2" t="s">
        <v>58</v>
      </c>
      <c r="I61" s="2" t="s">
        <v>28</v>
      </c>
      <c r="J61" s="2" t="s">
        <v>16</v>
      </c>
      <c r="L61" s="4">
        <v>2001</v>
      </c>
      <c r="M61" s="11">
        <f>AVERAGE(Y10:Y11)</f>
        <v>97000</v>
      </c>
      <c r="N61" s="11">
        <f>AVERAGE(Z10:Z11)</f>
        <v>95000</v>
      </c>
      <c r="O61" s="6">
        <v>2013</v>
      </c>
      <c r="P61" s="19">
        <v>2</v>
      </c>
      <c r="Q61" s="18">
        <f t="shared" si="7"/>
        <v>0.97938144329896903</v>
      </c>
      <c r="S61" s="4">
        <v>2003</v>
      </c>
      <c r="T61" s="20">
        <v>97225</v>
      </c>
      <c r="U61" s="20">
        <v>89062.5</v>
      </c>
      <c r="V61" s="18">
        <f>U61/T61</f>
        <v>0.91604525584983287</v>
      </c>
    </row>
    <row r="62" spans="1:28" x14ac:dyDescent="0.25">
      <c r="A62" s="2" t="s">
        <v>11</v>
      </c>
      <c r="B62" s="2" t="s">
        <v>45</v>
      </c>
      <c r="C62" s="2" t="s">
        <v>12</v>
      </c>
      <c r="D62" s="2">
        <v>1993</v>
      </c>
      <c r="E62" s="12">
        <v>79000</v>
      </c>
      <c r="F62" s="2" t="s">
        <v>33</v>
      </c>
      <c r="G62" s="12">
        <v>68000</v>
      </c>
      <c r="H62" s="2" t="s">
        <v>34</v>
      </c>
      <c r="I62" s="2" t="s">
        <v>16</v>
      </c>
      <c r="J62" s="2"/>
      <c r="L62" s="4">
        <v>2001</v>
      </c>
      <c r="M62" s="11">
        <f>AVERAGE(Y12:Y13)</f>
        <v>93250</v>
      </c>
      <c r="N62" s="11">
        <f>AVERAGE(Z12:Z13)</f>
        <v>86000</v>
      </c>
      <c r="O62" s="6">
        <v>2012</v>
      </c>
      <c r="P62" s="19">
        <v>2</v>
      </c>
      <c r="Q62" s="18">
        <f t="shared" si="7"/>
        <v>0.92225201072386054</v>
      </c>
      <c r="S62" s="4">
        <v>2002</v>
      </c>
      <c r="T62" s="20">
        <v>90750</v>
      </c>
      <c r="U62" s="20">
        <v>85250</v>
      </c>
      <c r="V62" s="18">
        <f t="shared" ref="V62:V72" si="8">U62/T62</f>
        <v>0.93939393939393945</v>
      </c>
    </row>
    <row r="63" spans="1:28" x14ac:dyDescent="0.25">
      <c r="A63" s="2" t="s">
        <v>48</v>
      </c>
      <c r="B63" s="2" t="s">
        <v>45</v>
      </c>
      <c r="C63" s="2" t="s">
        <v>12</v>
      </c>
      <c r="D63" s="2">
        <v>1993</v>
      </c>
      <c r="E63" s="12">
        <v>69500</v>
      </c>
      <c r="F63" s="2" t="s">
        <v>33</v>
      </c>
      <c r="G63" s="12">
        <v>63500</v>
      </c>
      <c r="H63" s="2" t="s">
        <v>13</v>
      </c>
      <c r="I63" s="2" t="s">
        <v>52</v>
      </c>
      <c r="J63" s="2" t="s">
        <v>16</v>
      </c>
      <c r="L63" s="4">
        <v>2000</v>
      </c>
      <c r="M63" s="12">
        <f>AVERAGE(M17:M18)</f>
        <v>86950</v>
      </c>
      <c r="N63" s="12">
        <f>AVERAGE(N17:N18)</f>
        <v>77750</v>
      </c>
      <c r="O63" s="6">
        <v>2015</v>
      </c>
      <c r="P63" s="19">
        <v>2</v>
      </c>
      <c r="Q63" s="18">
        <f t="shared" si="7"/>
        <v>0.89419206440483034</v>
      </c>
      <c r="S63" s="4">
        <v>2001</v>
      </c>
      <c r="T63" s="20">
        <v>86536.363636363632</v>
      </c>
      <c r="U63" s="20">
        <v>80554.545454545456</v>
      </c>
      <c r="V63" s="18">
        <f t="shared" si="8"/>
        <v>0.93087509192142037</v>
      </c>
    </row>
    <row r="64" spans="1:28" x14ac:dyDescent="0.25">
      <c r="A64" s="2" t="s">
        <v>48</v>
      </c>
      <c r="B64" s="2" t="s">
        <v>45</v>
      </c>
      <c r="C64" s="2" t="s">
        <v>12</v>
      </c>
      <c r="D64" s="2">
        <v>1993</v>
      </c>
      <c r="E64" s="12">
        <v>74000</v>
      </c>
      <c r="F64" s="2" t="s">
        <v>79</v>
      </c>
      <c r="G64" s="12">
        <v>60000</v>
      </c>
      <c r="H64" s="2" t="s">
        <v>23</v>
      </c>
      <c r="I64" s="2" t="s">
        <v>49</v>
      </c>
      <c r="J64" s="2" t="s">
        <v>16</v>
      </c>
      <c r="L64" s="4">
        <v>2000</v>
      </c>
      <c r="M64" s="12">
        <f>AVERAGE(M19:M24)</f>
        <v>82300</v>
      </c>
      <c r="N64" s="12">
        <f>AVERAGE(N19:N24)</f>
        <v>74416.666666666672</v>
      </c>
      <c r="O64" s="6">
        <v>2013</v>
      </c>
      <c r="P64" s="19">
        <v>6</v>
      </c>
      <c r="Q64" s="18">
        <f t="shared" si="7"/>
        <v>0.90421223167274201</v>
      </c>
      <c r="S64" s="4">
        <v>2000</v>
      </c>
      <c r="T64" s="20">
        <v>84881.818181818177</v>
      </c>
      <c r="U64" s="20">
        <v>76636.363636363632</v>
      </c>
      <c r="V64" s="18">
        <f t="shared" si="8"/>
        <v>0.90285959087501344</v>
      </c>
    </row>
    <row r="65" spans="1:22" x14ac:dyDescent="0.25">
      <c r="A65" s="2" t="s">
        <v>11</v>
      </c>
      <c r="B65" s="2" t="s">
        <v>45</v>
      </c>
      <c r="C65" s="2" t="s">
        <v>12</v>
      </c>
      <c r="D65" s="2">
        <v>1992</v>
      </c>
      <c r="E65" s="12">
        <v>65000</v>
      </c>
      <c r="F65" s="2" t="s">
        <v>84</v>
      </c>
      <c r="G65" s="12">
        <v>50000</v>
      </c>
      <c r="H65" s="2" t="s">
        <v>85</v>
      </c>
      <c r="I65" s="2" t="s">
        <v>57</v>
      </c>
      <c r="J65" s="2" t="s">
        <v>16</v>
      </c>
      <c r="L65" s="4">
        <v>2000</v>
      </c>
      <c r="M65" s="12">
        <f>AVERAGE(M25:M27)</f>
        <v>88666.666666666672</v>
      </c>
      <c r="N65" s="12">
        <f>AVERAGE(N25:N27)</f>
        <v>80333.333333333328</v>
      </c>
      <c r="O65" s="6">
        <v>2012</v>
      </c>
      <c r="P65" s="19">
        <v>3</v>
      </c>
      <c r="Q65" s="18">
        <f t="shared" si="7"/>
        <v>0.90601503759398483</v>
      </c>
      <c r="S65" s="4">
        <v>1999</v>
      </c>
      <c r="T65" s="20">
        <v>78928.571428571435</v>
      </c>
      <c r="U65" s="20">
        <v>66509</v>
      </c>
      <c r="V65" s="18">
        <f t="shared" si="8"/>
        <v>0.8426479638009049</v>
      </c>
    </row>
    <row r="66" spans="1:22" x14ac:dyDescent="0.25">
      <c r="A66" s="2" t="s">
        <v>11</v>
      </c>
      <c r="B66" s="2" t="s">
        <v>45</v>
      </c>
      <c r="C66" s="2" t="s">
        <v>12</v>
      </c>
      <c r="D66" s="2">
        <v>1992</v>
      </c>
      <c r="E66" s="12">
        <v>39500</v>
      </c>
      <c r="F66" s="2" t="s">
        <v>17</v>
      </c>
      <c r="G66" s="12">
        <v>35000</v>
      </c>
      <c r="H66" s="2" t="s">
        <v>43</v>
      </c>
      <c r="I66" s="2" t="s">
        <v>35</v>
      </c>
      <c r="J66" s="2" t="s">
        <v>16</v>
      </c>
      <c r="L66" s="4">
        <v>1999</v>
      </c>
      <c r="M66" s="12">
        <v>60000</v>
      </c>
      <c r="N66" s="12">
        <v>43000</v>
      </c>
      <c r="O66" s="6">
        <v>2015</v>
      </c>
      <c r="P66" s="19">
        <v>1</v>
      </c>
      <c r="Q66" s="18">
        <f t="shared" si="7"/>
        <v>0.71666666666666667</v>
      </c>
      <c r="S66" s="4">
        <v>1998</v>
      </c>
      <c r="T66" s="20">
        <v>73560</v>
      </c>
      <c r="U66" s="20">
        <v>66300</v>
      </c>
      <c r="V66" s="18">
        <f t="shared" si="8"/>
        <v>0.90130505709624797</v>
      </c>
    </row>
    <row r="67" spans="1:22" x14ac:dyDescent="0.25">
      <c r="A67" s="2" t="s">
        <v>11</v>
      </c>
      <c r="B67" s="2" t="s">
        <v>45</v>
      </c>
      <c r="C67" s="2" t="s">
        <v>12</v>
      </c>
      <c r="D67" s="2">
        <v>1992</v>
      </c>
      <c r="E67" s="12">
        <v>58500</v>
      </c>
      <c r="F67" s="2" t="s">
        <v>27</v>
      </c>
      <c r="G67" s="12">
        <v>40000</v>
      </c>
      <c r="H67" s="2" t="s">
        <v>32</v>
      </c>
      <c r="I67" s="2" t="s">
        <v>35</v>
      </c>
      <c r="J67" s="2" t="s">
        <v>16</v>
      </c>
      <c r="L67" s="4">
        <v>1999</v>
      </c>
      <c r="M67" s="12">
        <f>AVERAGE(S18:S20)</f>
        <v>80000</v>
      </c>
      <c r="N67" s="12">
        <f>AVERAGE(T18:T20)</f>
        <v>62733.333333333336</v>
      </c>
      <c r="O67" s="6">
        <v>2014</v>
      </c>
      <c r="P67" s="19">
        <v>3</v>
      </c>
      <c r="Q67" s="18">
        <f t="shared" si="7"/>
        <v>0.78416666666666668</v>
      </c>
      <c r="S67" s="4">
        <v>1997</v>
      </c>
      <c r="T67" s="20">
        <v>68560</v>
      </c>
      <c r="U67" s="20">
        <v>61600</v>
      </c>
      <c r="V67" s="18">
        <f t="shared" si="8"/>
        <v>0.89848308051341885</v>
      </c>
    </row>
    <row r="68" spans="1:22" x14ac:dyDescent="0.25">
      <c r="A68" s="2" t="s">
        <v>11</v>
      </c>
      <c r="B68" s="2" t="s">
        <v>45</v>
      </c>
      <c r="C68" s="2" t="s">
        <v>12</v>
      </c>
      <c r="D68" s="2">
        <v>1992</v>
      </c>
      <c r="E68" s="12">
        <v>80000</v>
      </c>
      <c r="F68" s="2" t="s">
        <v>86</v>
      </c>
      <c r="G68" s="12">
        <v>80000</v>
      </c>
      <c r="H68" s="2" t="s">
        <v>64</v>
      </c>
      <c r="I68" s="2" t="s">
        <v>30</v>
      </c>
      <c r="J68" s="2" t="s">
        <v>16</v>
      </c>
      <c r="L68" s="4">
        <v>1999</v>
      </c>
      <c r="M68" s="12">
        <f>AVERAGE(S21:S23)</f>
        <v>84166.666666666672</v>
      </c>
      <c r="N68" s="12">
        <f>AVERAGE(T21:T23)</f>
        <v>78121</v>
      </c>
      <c r="O68" s="6">
        <v>2013</v>
      </c>
      <c r="P68" s="19">
        <v>3</v>
      </c>
      <c r="Q68" s="18">
        <f t="shared" si="7"/>
        <v>0.92817029702970288</v>
      </c>
      <c r="S68" s="4">
        <v>1996</v>
      </c>
      <c r="T68" s="20">
        <v>81500</v>
      </c>
      <c r="U68" s="20">
        <v>79250</v>
      </c>
      <c r="V68" s="18">
        <f t="shared" si="8"/>
        <v>0.97239263803680986</v>
      </c>
    </row>
    <row r="69" spans="1:22" x14ac:dyDescent="0.25">
      <c r="A69" s="2" t="s">
        <v>11</v>
      </c>
      <c r="B69" s="2" t="s">
        <v>45</v>
      </c>
      <c r="C69" s="2" t="s">
        <v>12</v>
      </c>
      <c r="D69" s="2">
        <v>1992</v>
      </c>
      <c r="E69" s="12">
        <v>79900</v>
      </c>
      <c r="F69" s="2" t="s">
        <v>87</v>
      </c>
      <c r="G69" s="12">
        <v>75000</v>
      </c>
      <c r="H69" s="2" t="s">
        <v>17</v>
      </c>
      <c r="I69" s="2" t="s">
        <v>30</v>
      </c>
      <c r="J69" s="2" t="s">
        <v>16</v>
      </c>
      <c r="L69" s="4">
        <v>1998</v>
      </c>
      <c r="M69" s="12">
        <v>44900</v>
      </c>
      <c r="N69" s="12">
        <v>35000</v>
      </c>
      <c r="O69" s="6">
        <v>2015</v>
      </c>
      <c r="P69" s="19">
        <v>1</v>
      </c>
      <c r="Q69" s="18">
        <f t="shared" si="7"/>
        <v>0.77951002227171495</v>
      </c>
      <c r="S69" s="4">
        <v>1995</v>
      </c>
      <c r="T69" s="20">
        <v>76725</v>
      </c>
      <c r="U69" s="20">
        <v>69075</v>
      </c>
      <c r="V69" s="18">
        <f t="shared" si="8"/>
        <v>0.90029325513196479</v>
      </c>
    </row>
    <row r="70" spans="1:22" x14ac:dyDescent="0.25">
      <c r="A70" s="2" t="s">
        <v>48</v>
      </c>
      <c r="B70" s="2" t="s">
        <v>45</v>
      </c>
      <c r="C70" s="2" t="s">
        <v>12</v>
      </c>
      <c r="D70" s="2">
        <v>1992</v>
      </c>
      <c r="E70" s="12">
        <v>59500</v>
      </c>
      <c r="F70" s="2" t="s">
        <v>82</v>
      </c>
      <c r="G70" s="12">
        <v>59500</v>
      </c>
      <c r="H70" s="2" t="s">
        <v>26</v>
      </c>
      <c r="I70" s="2" t="s">
        <v>44</v>
      </c>
      <c r="J70" s="2" t="s">
        <v>16</v>
      </c>
      <c r="L70" s="4">
        <v>1998</v>
      </c>
      <c r="M70" s="12">
        <f>AVERAGE(Y18:Y21)</f>
        <v>80725</v>
      </c>
      <c r="N70" s="12">
        <f>AVERAGE(Z18:Z21)</f>
        <v>74125</v>
      </c>
      <c r="O70" s="6">
        <v>2014</v>
      </c>
      <c r="P70" s="19">
        <v>4</v>
      </c>
      <c r="Q70" s="18">
        <f t="shared" si="7"/>
        <v>0.91824094146794677</v>
      </c>
      <c r="S70" s="4">
        <v>1994</v>
      </c>
      <c r="T70" s="20">
        <v>52000</v>
      </c>
      <c r="U70" s="20">
        <v>47500</v>
      </c>
      <c r="V70" s="18">
        <f t="shared" si="8"/>
        <v>0.91346153846153844</v>
      </c>
    </row>
    <row r="71" spans="1:22" x14ac:dyDescent="0.25">
      <c r="A71" s="2" t="s">
        <v>48</v>
      </c>
      <c r="B71" s="2" t="s">
        <v>45</v>
      </c>
      <c r="C71" s="2" t="s">
        <v>12</v>
      </c>
      <c r="D71" s="2">
        <v>1992</v>
      </c>
      <c r="E71" s="12">
        <v>75000</v>
      </c>
      <c r="F71" s="2" t="s">
        <v>89</v>
      </c>
      <c r="G71" s="12">
        <v>60000</v>
      </c>
      <c r="H71" s="2" t="s">
        <v>90</v>
      </c>
      <c r="I71" s="2" t="s">
        <v>30</v>
      </c>
      <c r="J71" s="2" t="s">
        <v>16</v>
      </c>
      <c r="L71" s="4">
        <v>1997</v>
      </c>
      <c r="M71" s="12">
        <v>59500</v>
      </c>
      <c r="N71" s="12">
        <v>55000</v>
      </c>
      <c r="O71" s="6">
        <v>2015</v>
      </c>
      <c r="P71" s="19">
        <v>1</v>
      </c>
      <c r="Q71" s="18">
        <f t="shared" si="7"/>
        <v>0.92436974789915971</v>
      </c>
      <c r="S71" s="4">
        <v>1993</v>
      </c>
      <c r="T71" s="20">
        <v>69112.5</v>
      </c>
      <c r="U71" s="20">
        <v>62500</v>
      </c>
      <c r="V71" s="18">
        <f t="shared" si="8"/>
        <v>0.90432266232591785</v>
      </c>
    </row>
    <row r="72" spans="1:22" x14ac:dyDescent="0.25">
      <c r="A72" s="2" t="s">
        <v>48</v>
      </c>
      <c r="B72" s="2" t="s">
        <v>45</v>
      </c>
      <c r="C72" s="2" t="s">
        <v>12</v>
      </c>
      <c r="D72" s="2">
        <v>1992</v>
      </c>
      <c r="E72" s="12">
        <v>60000</v>
      </c>
      <c r="F72" s="2" t="s">
        <v>39</v>
      </c>
      <c r="G72" s="12">
        <v>50000</v>
      </c>
      <c r="H72" s="2" t="s">
        <v>60</v>
      </c>
      <c r="I72" s="2" t="s">
        <v>49</v>
      </c>
      <c r="J72" s="2" t="s">
        <v>16</v>
      </c>
      <c r="L72" s="4">
        <v>1997</v>
      </c>
      <c r="M72" s="12">
        <v>59500</v>
      </c>
      <c r="N72" s="12">
        <v>53000</v>
      </c>
      <c r="O72" s="6">
        <v>2014</v>
      </c>
      <c r="P72" s="19">
        <v>1</v>
      </c>
      <c r="Q72" s="18">
        <f t="shared" si="7"/>
        <v>0.89075630252100846</v>
      </c>
      <c r="S72" s="4">
        <v>1992</v>
      </c>
      <c r="T72" s="20">
        <v>61680</v>
      </c>
      <c r="U72" s="20">
        <v>54150</v>
      </c>
      <c r="V72" s="18">
        <f t="shared" si="8"/>
        <v>0.87791828793774318</v>
      </c>
    </row>
    <row r="73" spans="1:22" x14ac:dyDescent="0.25">
      <c r="A73" s="2" t="s">
        <v>48</v>
      </c>
      <c r="B73" s="2" t="s">
        <v>45</v>
      </c>
      <c r="C73" s="2" t="s">
        <v>12</v>
      </c>
      <c r="D73" s="2">
        <v>1992</v>
      </c>
      <c r="E73" s="12">
        <v>54900</v>
      </c>
      <c r="F73" s="2" t="s">
        <v>23</v>
      </c>
      <c r="G73" s="12">
        <v>50000</v>
      </c>
      <c r="H73" s="2" t="s">
        <v>37</v>
      </c>
      <c r="I73" s="2" t="s">
        <v>49</v>
      </c>
      <c r="J73" s="2" t="s">
        <v>16</v>
      </c>
      <c r="L73" s="4">
        <v>1997</v>
      </c>
      <c r="M73" s="12">
        <f>AVERAGE(M34:M35)</f>
        <v>76950</v>
      </c>
      <c r="N73" s="12">
        <f>AVERAGE(N34:N35)</f>
        <v>70000</v>
      </c>
      <c r="O73" s="6">
        <v>2013</v>
      </c>
      <c r="P73" s="19">
        <v>2</v>
      </c>
      <c r="Q73" s="18">
        <f t="shared" si="7"/>
        <v>0.90968161143599735</v>
      </c>
    </row>
    <row r="74" spans="1:22" x14ac:dyDescent="0.25">
      <c r="A74" s="2" t="s">
        <v>48</v>
      </c>
      <c r="B74" s="2" t="s">
        <v>45</v>
      </c>
      <c r="C74" s="2" t="s">
        <v>12</v>
      </c>
      <c r="D74" s="2">
        <v>1992</v>
      </c>
      <c r="E74" s="12">
        <v>44500</v>
      </c>
      <c r="F74" s="2" t="s">
        <v>80</v>
      </c>
      <c r="G74" s="12">
        <v>42000</v>
      </c>
      <c r="H74" s="2" t="s">
        <v>18</v>
      </c>
      <c r="I74" s="2" t="s">
        <v>49</v>
      </c>
      <c r="J74" s="2" t="s">
        <v>16</v>
      </c>
      <c r="L74" s="4">
        <v>1997</v>
      </c>
      <c r="M74" s="12">
        <v>69900</v>
      </c>
      <c r="N74" s="12">
        <v>60000</v>
      </c>
      <c r="O74" s="6">
        <v>2012</v>
      </c>
      <c r="P74" s="19">
        <v>1</v>
      </c>
      <c r="Q74" s="18">
        <f t="shared" si="7"/>
        <v>0.85836909871244638</v>
      </c>
    </row>
    <row r="75" spans="1:22" x14ac:dyDescent="0.25">
      <c r="L75" s="4">
        <v>1996</v>
      </c>
      <c r="M75" s="12">
        <v>81500</v>
      </c>
      <c r="N75" s="12">
        <v>79250</v>
      </c>
      <c r="O75" s="6">
        <v>2014</v>
      </c>
      <c r="P75" s="19">
        <v>2</v>
      </c>
      <c r="Q75" s="18">
        <f t="shared" si="7"/>
        <v>0.97239263803680986</v>
      </c>
    </row>
    <row r="76" spans="1:22" x14ac:dyDescent="0.25">
      <c r="L76" s="4">
        <v>1995</v>
      </c>
      <c r="M76" s="12">
        <v>79900</v>
      </c>
      <c r="N76" s="12">
        <v>70000</v>
      </c>
      <c r="O76" s="6">
        <v>2015</v>
      </c>
      <c r="P76" s="19">
        <v>1</v>
      </c>
      <c r="Q76" s="18">
        <f>N76/M76</f>
        <v>0.87609511889862324</v>
      </c>
    </row>
    <row r="77" spans="1:22" x14ac:dyDescent="0.25">
      <c r="L77" s="4">
        <v>1995</v>
      </c>
      <c r="M77" s="12">
        <v>65000</v>
      </c>
      <c r="N77" s="12">
        <v>60000</v>
      </c>
      <c r="O77" s="6">
        <v>2014</v>
      </c>
      <c r="P77" s="19">
        <v>1</v>
      </c>
      <c r="Q77" s="18">
        <f>N77/M77</f>
        <v>0.92307692307692313</v>
      </c>
    </row>
    <row r="78" spans="1:22" x14ac:dyDescent="0.25">
      <c r="L78" s="4">
        <v>1995</v>
      </c>
      <c r="M78" s="12">
        <v>73000</v>
      </c>
      <c r="N78" s="12">
        <v>71300</v>
      </c>
      <c r="O78" s="6">
        <v>2013</v>
      </c>
      <c r="P78" s="19">
        <v>1</v>
      </c>
      <c r="Q78" s="18">
        <f>N78/M78</f>
        <v>0.97671232876712333</v>
      </c>
    </row>
    <row r="79" spans="1:22" x14ac:dyDescent="0.25">
      <c r="L79" s="4">
        <v>1995</v>
      </c>
      <c r="M79" s="12">
        <v>89000</v>
      </c>
      <c r="N79" s="12">
        <v>75000</v>
      </c>
      <c r="O79" s="6">
        <v>2011</v>
      </c>
      <c r="P79" s="19">
        <v>1</v>
      </c>
      <c r="Q79" s="18">
        <f>N79/M79</f>
        <v>0.84269662921348309</v>
      </c>
    </row>
    <row r="80" spans="1:22" x14ac:dyDescent="0.25">
      <c r="L80" s="4">
        <v>1994</v>
      </c>
      <c r="M80" s="12">
        <v>35000</v>
      </c>
      <c r="N80" s="12">
        <v>35000</v>
      </c>
      <c r="O80" s="6">
        <v>2015</v>
      </c>
      <c r="P80" s="19">
        <v>1</v>
      </c>
      <c r="Q80" s="18">
        <f t="shared" si="7"/>
        <v>1</v>
      </c>
    </row>
    <row r="81" spans="12:17" x14ac:dyDescent="0.25">
      <c r="L81" s="4">
        <v>1994</v>
      </c>
      <c r="M81" s="12">
        <v>69000</v>
      </c>
      <c r="N81" s="12">
        <v>60000</v>
      </c>
      <c r="O81" s="6">
        <v>2011</v>
      </c>
      <c r="P81" s="19">
        <v>1</v>
      </c>
      <c r="Q81" s="18">
        <f t="shared" si="7"/>
        <v>0.86956521739130432</v>
      </c>
    </row>
    <row r="82" spans="12:17" x14ac:dyDescent="0.25">
      <c r="L82" s="4">
        <v>1993</v>
      </c>
      <c r="M82" s="12">
        <v>66000</v>
      </c>
      <c r="N82" s="12">
        <v>66000</v>
      </c>
      <c r="O82" s="6">
        <v>2014</v>
      </c>
      <c r="P82" s="19">
        <v>1</v>
      </c>
      <c r="Q82" s="18">
        <f t="shared" si="7"/>
        <v>1</v>
      </c>
    </row>
    <row r="83" spans="12:17" x14ac:dyDescent="0.25">
      <c r="L83" s="4">
        <v>1993</v>
      </c>
      <c r="M83" s="12">
        <f>AVERAGE(S42:S43)</f>
        <v>71750</v>
      </c>
      <c r="N83" s="12">
        <f>AVERAGE(T42:T43)</f>
        <v>61750</v>
      </c>
      <c r="O83" s="6">
        <v>2013</v>
      </c>
      <c r="P83" s="19">
        <v>2</v>
      </c>
      <c r="Q83" s="18">
        <f t="shared" si="7"/>
        <v>0.86062717770034847</v>
      </c>
    </row>
    <row r="84" spans="12:17" x14ac:dyDescent="0.25">
      <c r="L84" s="4">
        <v>1993</v>
      </c>
      <c r="M84" s="12">
        <f>AVERAGE(S44:S45)</f>
        <v>64450</v>
      </c>
      <c r="N84" s="12">
        <f>AVERAGE(T44:T45)</f>
        <v>56500</v>
      </c>
      <c r="O84" s="6">
        <v>2012</v>
      </c>
      <c r="P84" s="19">
        <v>2</v>
      </c>
      <c r="Q84" s="18">
        <f t="shared" si="7"/>
        <v>0.87664856477889841</v>
      </c>
    </row>
    <row r="85" spans="12:17" x14ac:dyDescent="0.25">
      <c r="L85" s="4">
        <v>1992</v>
      </c>
      <c r="M85" s="12">
        <f>AVERAGE(Y41:Y44)</f>
        <v>55975</v>
      </c>
      <c r="N85" s="12">
        <f>AVERAGE(Z41:Z44)</f>
        <v>50500</v>
      </c>
      <c r="O85" s="6">
        <v>2015</v>
      </c>
      <c r="P85" s="19">
        <v>4</v>
      </c>
      <c r="Q85" s="18">
        <f t="shared" si="7"/>
        <v>0.90218847699866012</v>
      </c>
    </row>
    <row r="86" spans="12:17" x14ac:dyDescent="0.25">
      <c r="L86" s="4">
        <v>1992</v>
      </c>
      <c r="M86" s="12">
        <v>80000</v>
      </c>
      <c r="N86" s="12">
        <v>80000</v>
      </c>
      <c r="O86" s="6">
        <v>2014</v>
      </c>
      <c r="P86" s="19">
        <v>1</v>
      </c>
      <c r="Q86" s="18">
        <f t="shared" si="7"/>
        <v>1</v>
      </c>
    </row>
    <row r="87" spans="12:17" x14ac:dyDescent="0.25">
      <c r="L87" s="4">
        <v>1992</v>
      </c>
      <c r="M87" s="12">
        <f>AVERAGE(Y45:Y46)</f>
        <v>67450</v>
      </c>
      <c r="N87" s="12">
        <f>AVERAGE(Z45:Z46)</f>
        <v>65000</v>
      </c>
      <c r="O87" s="6">
        <v>2013</v>
      </c>
      <c r="P87" s="19">
        <v>2</v>
      </c>
      <c r="Q87" s="18">
        <f t="shared" ref="Q87:Q88" si="9">N87/M87</f>
        <v>0.96367679762787251</v>
      </c>
    </row>
    <row r="88" spans="12:17" x14ac:dyDescent="0.25">
      <c r="L88" s="4">
        <v>1992</v>
      </c>
      <c r="M88" s="12">
        <v>59500</v>
      </c>
      <c r="N88" s="12">
        <v>59500</v>
      </c>
      <c r="O88" s="6">
        <v>2012</v>
      </c>
      <c r="P88" s="19">
        <v>1</v>
      </c>
      <c r="Q88" s="18">
        <f t="shared" si="9"/>
        <v>1</v>
      </c>
    </row>
    <row r="89" spans="12:17" x14ac:dyDescent="0.25">
      <c r="L89" s="4">
        <v>1992</v>
      </c>
      <c r="M89" s="12">
        <f>AVERAGE(Y49:Y50)</f>
        <v>70000</v>
      </c>
      <c r="N89" s="12">
        <f>AVERAGE(Z49:Z50)</f>
        <v>55000</v>
      </c>
      <c r="O89" s="6">
        <v>2011</v>
      </c>
      <c r="P89" s="19">
        <v>2</v>
      </c>
      <c r="Q89" s="18">
        <f t="shared" si="7"/>
        <v>0.7857142857142857</v>
      </c>
    </row>
    <row r="90" spans="12:17" x14ac:dyDescent="0.25">
      <c r="M90" s="8">
        <f>AVERAGE(M54:M89)</f>
        <v>75627.083333333328</v>
      </c>
      <c r="N90" s="8">
        <f>AVERAGE(N54:N89)</f>
        <v>68711.092592592584</v>
      </c>
      <c r="P90" s="14">
        <f>SUM(P54:P89)</f>
        <v>72</v>
      </c>
      <c r="Q90" s="18">
        <f t="shared" si="7"/>
        <v>0.9085514020121882</v>
      </c>
    </row>
  </sheetData>
  <autoFilter ref="L53:Q90"/>
  <sortState ref="L3:P10">
    <sortCondition descending="1" ref="O3:O10"/>
  </sortState>
  <pageMargins left="0.7" right="0.7" top="0.75" bottom="0.75" header="0.3" footer="0.3"/>
  <pageSetup orientation="portrait" r:id="rId1"/>
  <ignoredErrors>
    <ignoredError sqref="N73 N8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sortState ref="A2:J40">
    <sortCondition descending="1" ref="D2:D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Schneider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Howell</cp:lastModifiedBy>
  <dcterms:created xsi:type="dcterms:W3CDTF">2015-08-06T15:16:03Z</dcterms:created>
  <dcterms:modified xsi:type="dcterms:W3CDTF">2015-10-20T12:54:25Z</dcterms:modified>
</cp:coreProperties>
</file>